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2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jeda-my.sharepoint.com/personal/aron_gunkelman_njeda_com/Documents/Projects/NJT/Linden/RFQP/"/>
    </mc:Choice>
  </mc:AlternateContent>
  <xr:revisionPtr revIDLastSave="316" documentId="8_{9773CC38-18BA-41F3-8875-197A0922E584}" xr6:coauthVersionLast="47" xr6:coauthVersionMax="47" xr10:uidLastSave="{6D8FB2F8-CC1A-4252-BDDF-8ADD0647F461}"/>
  <bookViews>
    <workbookView xWindow="28680" yWindow="-120" windowWidth="29040" windowHeight="15720" xr2:uid="{00000000-000D-0000-FFFF-FFFF00000000}"/>
  </bookViews>
  <sheets>
    <sheet name="1. Budget and Funding Sources" sheetId="1" r:id="rId1"/>
    <sheet name="2. Base Year Operting Income" sheetId="4" r:id="rId2"/>
    <sheet name="3. Base Year Operating Expenses" sheetId="2" r:id="rId3"/>
    <sheet name="4. Operating Proforma" sheetId="3" r:id="rId4"/>
    <sheet name="5. Ground Lease Only" sheetId="6" r:id="rId5"/>
  </sheets>
  <definedNames>
    <definedName name="_1CASH_FLOW">'1. Budget and Funding Sources'!$A$229:$H$255</definedName>
    <definedName name="_2DEBT_SVC">'1. Budget and Funding Sources'!$A$256:$N$285</definedName>
    <definedName name="_3SUMMARY_20">'1. Budget and Funding Sources'!$A$1:$H$192</definedName>
    <definedName name="_SF2" localSheetId="1">#REF!</definedName>
    <definedName name="_SF2">#REF!</definedName>
    <definedName name="_yr20" localSheetId="1">#REF!</definedName>
    <definedName name="_yr20">#REF!</definedName>
    <definedName name="Depreciation" localSheetId="0">'1. Budget and Funding Sources'!#REF!</definedName>
    <definedName name="Depreciation" localSheetId="1">#REF!</definedName>
    <definedName name="Depreciation">#REF!</definedName>
    <definedName name="DRAW">'1. Budget and Funding Sources'!$A$193:$H$228</definedName>
    <definedName name="EDA_Equity" localSheetId="1">#REF!</definedName>
    <definedName name="EDA_Equity">#REF!</definedName>
    <definedName name="Equity1" localSheetId="0">'1. Budget and Funding Sources'!#REF!</definedName>
    <definedName name="Equity1" localSheetId="1">#REF!</definedName>
    <definedName name="Equity1">#REF!</definedName>
    <definedName name="Equity2" localSheetId="0">'1. Budget and Funding Sources'!#REF!</definedName>
    <definedName name="Equity2" localSheetId="1">#REF!</definedName>
    <definedName name="Equity2">#REF!</definedName>
    <definedName name="Equity3" localSheetId="0">'1. Budget and Funding Sources'!#REF!</definedName>
    <definedName name="Equity3" localSheetId="1">#REF!</definedName>
    <definedName name="Equity3">#REF!</definedName>
    <definedName name="Lease_Marketing_Expense" localSheetId="0">'1. Budget and Funding Sources'!#REF!</definedName>
    <definedName name="Lease_Marketing_Expense" localSheetId="1">#REF!</definedName>
    <definedName name="Lease_Marketing_Expense">#REF!</definedName>
    <definedName name="Lease_Up_Reserve" localSheetId="1">#REF!</definedName>
    <definedName name="Lease_Up_Reserve">#REF!</definedName>
    <definedName name="Loan1" localSheetId="1">#REF!</definedName>
    <definedName name="Loan1">#REF!</definedName>
    <definedName name="Loan1_Amortization" localSheetId="1">#REF!</definedName>
    <definedName name="Loan1_Amortization">#REF!</definedName>
    <definedName name="Loan1_DS" localSheetId="1">#REF!</definedName>
    <definedName name="Loan1_DS">#REF!</definedName>
    <definedName name="Loan1_Fees" localSheetId="0">'1. Budget and Funding Sources'!$H$85</definedName>
    <definedName name="Loan1_Fees" localSheetId="1">#REF!</definedName>
    <definedName name="Loan1_Fees">#REF!</definedName>
    <definedName name="Loan1_Int_Rate" localSheetId="1">#REF!</definedName>
    <definedName name="Loan1_Int_Rate">#REF!</definedName>
    <definedName name="Loan1_Principal" localSheetId="1">#REF!</definedName>
    <definedName name="Loan1_Principal">#REF!</definedName>
    <definedName name="Loan1_Term" localSheetId="1">#REF!</definedName>
    <definedName name="Loan1_Term">#REF!</definedName>
    <definedName name="Loan2" localSheetId="1">#REF!</definedName>
    <definedName name="Loan2">#REF!</definedName>
    <definedName name="Loan2_Amortization" localSheetId="1">#REF!</definedName>
    <definedName name="Loan2_Amortization">#REF!</definedName>
    <definedName name="Loan2_DS" localSheetId="1">#REF!</definedName>
    <definedName name="Loan2_DS">#REF!</definedName>
    <definedName name="Loan2_Fees" localSheetId="0">'1. Budget and Funding Sources'!$H$89</definedName>
    <definedName name="Loan2_Fees" localSheetId="1">#REF!</definedName>
    <definedName name="Loan2_Fees">#REF!</definedName>
    <definedName name="Loan2_Int_Rate" localSheetId="1">#REF!</definedName>
    <definedName name="Loan2_Int_Rate">#REF!</definedName>
    <definedName name="Loan2_Term" localSheetId="1">#REF!</definedName>
    <definedName name="Loan2_Term">#REF!</definedName>
    <definedName name="Loan3" localSheetId="1">#REF!</definedName>
    <definedName name="Loan3">#REF!</definedName>
    <definedName name="Loan3_Amortization" localSheetId="1">#REF!</definedName>
    <definedName name="Loan3_Amortization">#REF!</definedName>
    <definedName name="Loan3_DS" localSheetId="1">#REF!</definedName>
    <definedName name="Loan3_DS">#REF!</definedName>
    <definedName name="Loan3_Fees" localSheetId="0">'1. Budget and Funding Sources'!#REF!</definedName>
    <definedName name="Loan3_Fees" localSheetId="1">#REF!</definedName>
    <definedName name="Loan3_Fees">#REF!</definedName>
    <definedName name="Loan3_Int_Rate" localSheetId="1">#REF!</definedName>
    <definedName name="Loan3_Int_Rate">#REF!</definedName>
    <definedName name="Loan3_Term" localSheetId="1">#REF!</definedName>
    <definedName name="Loan3_Term">#REF!</definedName>
    <definedName name="_xlnm.Print_Area" localSheetId="0">'1. Budget and Funding Sources'!$A$1:$J$175</definedName>
    <definedName name="_xlnm.Print_Area" localSheetId="3">'4. Operating Proforma'!$A$1:$AR$67</definedName>
    <definedName name="_xlnm.Print_Area">'1. Budget and Funding Sources'!$A$1:$H$191</definedName>
    <definedName name="_xlnm.Print_Titles" localSheetId="0">'1. Budget and Funding Sources'!$1:$4</definedName>
    <definedName name="_xlnm.Print_Titles" localSheetId="3">'4. Operating Proforma'!$A:$D,'4. Operating Proforma'!$1:$5</definedName>
    <definedName name="PV_Benefits_After_Tax" localSheetId="1">#REF!</definedName>
    <definedName name="PV_Benefits_After_Tax">#REF!</definedName>
    <definedName name="SF" localSheetId="1">#REF!</definedName>
    <definedName name="SF">#REF!</definedName>
    <definedName name="Stabilized_EGI" localSheetId="1">#REF!</definedName>
    <definedName name="Stabilized_EGI">#REF!</definedName>
    <definedName name="Stabilized_Gross_Income" localSheetId="1">#REF!</definedName>
    <definedName name="Stabilized_Gross_Income">#REF!</definedName>
    <definedName name="Stabilized_NOI" localSheetId="1">#REF!</definedName>
    <definedName name="Stabilized_NOI">#REF!</definedName>
    <definedName name="SUMMARY">'1. Budget and Funding Sources'!$A$1:$H$192</definedName>
    <definedName name="Tax_Rate" localSheetId="1">#REF!</definedName>
    <definedName name="Tax_Rate">#REF!</definedName>
    <definedName name="year20" localSheetId="1">#REF!</definedName>
    <definedName name="year20">#REF!</definedName>
    <definedName name="Z_634A1520_E90F_40AB_99D7_D3EA3B72D3CB_.wvu.PrintArea" localSheetId="0" hidden="1">'1. Budget and Funding Sources'!$A$1:$H$167</definedName>
    <definedName name="Z_634A1520_E90F_40AB_99D7_D3EA3B72D3CB_.wvu.Rows" localSheetId="0" hidden="1">'1. Budget and Funding Sources'!$304:$330</definedName>
    <definedName name="Z_750F583F_E0B7_49B3_87F1_CAC982E81540_.wvu.PrintArea" localSheetId="0" hidden="1">'1. Budget and Funding Sources'!$A$1:$H$167</definedName>
    <definedName name="Z_750F583F_E0B7_49B3_87F1_CAC982E81540_.wvu.Rows" localSheetId="0" hidden="1">'1. Budget and Funding Sources'!$304:$330</definedName>
  </definedNames>
  <calcPr calcId="191028" iterate="1" iterateCount="1000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3" l="1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E31" i="3"/>
  <c r="C31" i="3"/>
  <c r="D52" i="6"/>
  <c r="C52" i="6"/>
  <c r="E52" i="6" s="1"/>
  <c r="D51" i="6"/>
  <c r="C51" i="6"/>
  <c r="E51" i="6" s="1"/>
  <c r="D50" i="6"/>
  <c r="C50" i="6"/>
  <c r="E50" i="6" s="1"/>
  <c r="D49" i="6"/>
  <c r="C49" i="6"/>
  <c r="E49" i="6" s="1"/>
  <c r="D48" i="6"/>
  <c r="C48" i="6"/>
  <c r="E48" i="6" s="1"/>
  <c r="D47" i="6"/>
  <c r="C47" i="6"/>
  <c r="E47" i="6" s="1"/>
  <c r="D46" i="6"/>
  <c r="C46" i="6"/>
  <c r="E46" i="6" s="1"/>
  <c r="D45" i="6"/>
  <c r="C45" i="6"/>
  <c r="E45" i="6" s="1"/>
  <c r="D44" i="6"/>
  <c r="C44" i="6"/>
  <c r="E44" i="6" s="1"/>
  <c r="D43" i="6"/>
  <c r="C43" i="6"/>
  <c r="E43" i="6" s="1"/>
  <c r="D42" i="6"/>
  <c r="C42" i="6"/>
  <c r="E42" i="6" s="1"/>
  <c r="D41" i="6"/>
  <c r="C41" i="6"/>
  <c r="E41" i="6" s="1"/>
  <c r="D40" i="6"/>
  <c r="C40" i="6"/>
  <c r="E40" i="6" s="1"/>
  <c r="D39" i="6"/>
  <c r="C39" i="6"/>
  <c r="E39" i="6" s="1"/>
  <c r="D38" i="6"/>
  <c r="C38" i="6"/>
  <c r="E38" i="6" s="1"/>
  <c r="D37" i="6"/>
  <c r="C37" i="6"/>
  <c r="E37" i="6" s="1"/>
  <c r="D36" i="6"/>
  <c r="C36" i="6"/>
  <c r="E36" i="6" s="1"/>
  <c r="D35" i="6"/>
  <c r="C35" i="6"/>
  <c r="E35" i="6" s="1"/>
  <c r="D34" i="6"/>
  <c r="C34" i="6"/>
  <c r="E34" i="6" s="1"/>
  <c r="D33" i="6"/>
  <c r="C33" i="6"/>
  <c r="E33" i="6" s="1"/>
  <c r="D32" i="6"/>
  <c r="C32" i="6"/>
  <c r="E32" i="6" s="1"/>
  <c r="D31" i="6"/>
  <c r="C31" i="6"/>
  <c r="E31" i="6" s="1"/>
  <c r="D30" i="6"/>
  <c r="C30" i="6"/>
  <c r="E30" i="6" s="1"/>
  <c r="D29" i="6"/>
  <c r="C29" i="6"/>
  <c r="E29" i="6" s="1"/>
  <c r="D28" i="6"/>
  <c r="C28" i="6"/>
  <c r="E28" i="6" s="1"/>
  <c r="H9" i="6"/>
  <c r="H7" i="6"/>
  <c r="B171" i="1"/>
  <c r="B16" i="1"/>
  <c r="B17" i="1"/>
  <c r="B18" i="1"/>
  <c r="B19" i="1"/>
  <c r="B20" i="1"/>
  <c r="B21" i="1"/>
  <c r="B22" i="1"/>
  <c r="F140" i="1"/>
  <c r="F137" i="1"/>
  <c r="F138" i="1"/>
  <c r="H34" i="1"/>
  <c r="H138" i="1" s="1"/>
  <c r="B5" i="3"/>
  <c r="B4" i="3"/>
  <c r="B3" i="3"/>
  <c r="C3" i="2"/>
  <c r="C5" i="2"/>
  <c r="C4" i="2"/>
  <c r="B4" i="4"/>
  <c r="B5" i="4"/>
  <c r="B3" i="4"/>
  <c r="F144" i="1"/>
  <c r="F143" i="1"/>
  <c r="F142" i="1"/>
  <c r="F141" i="1"/>
  <c r="F139" i="1"/>
  <c r="H123" i="1"/>
  <c r="H142" i="1" s="1"/>
  <c r="B86" i="1"/>
  <c r="B87" i="1" s="1"/>
  <c r="B88" i="1" s="1"/>
  <c r="B90" i="1" s="1"/>
  <c r="H67" i="1"/>
  <c r="H140" i="1" s="1"/>
  <c r="D137" i="1"/>
  <c r="H23" i="1"/>
  <c r="H137" i="1" s="1"/>
  <c r="B15" i="1"/>
  <c r="B38" i="1"/>
  <c r="B39" i="1" s="1"/>
  <c r="B40" i="1" s="1"/>
  <c r="B41" i="1" s="1"/>
  <c r="B42" i="1" s="1"/>
  <c r="B43" i="1" s="1"/>
  <c r="B44" i="1" s="1"/>
  <c r="B57" i="1" s="1"/>
  <c r="B58" i="1" s="1"/>
  <c r="B59" i="1" s="1"/>
  <c r="B60" i="1" s="1"/>
  <c r="B63" i="1" s="1"/>
  <c r="B64" i="1" s="1"/>
  <c r="B65" i="1" s="1"/>
  <c r="B66" i="1" s="1"/>
  <c r="B27" i="1"/>
  <c r="B28" i="1" s="1"/>
  <c r="B29" i="1" s="1"/>
  <c r="B30" i="1" s="1"/>
  <c r="B31" i="1" s="1"/>
  <c r="B32" i="1" s="1"/>
  <c r="B33" i="1" s="1"/>
  <c r="D157" i="1"/>
  <c r="J145" i="1"/>
  <c r="D156" i="1"/>
  <c r="H153" i="1"/>
  <c r="H156" i="1" s="1"/>
  <c r="J152" i="1"/>
  <c r="J151" i="1"/>
  <c r="J150" i="1"/>
  <c r="J149" i="1"/>
  <c r="B149" i="1"/>
  <c r="B150" i="1" s="1"/>
  <c r="B151" i="1" s="1"/>
  <c r="B152" i="1" s="1"/>
  <c r="J148" i="1"/>
  <c r="H82" i="1"/>
  <c r="H141" i="1" s="1"/>
  <c r="J163" i="1"/>
  <c r="J164" i="1"/>
  <c r="J165" i="1"/>
  <c r="J166" i="1"/>
  <c r="J162" i="1"/>
  <c r="E56" i="3"/>
  <c r="F52" i="3" s="1"/>
  <c r="F56" i="3" s="1"/>
  <c r="G52" i="3" s="1"/>
  <c r="G56" i="3" s="1"/>
  <c r="H52" i="3" s="1"/>
  <c r="H56" i="3" s="1"/>
  <c r="I52" i="3" s="1"/>
  <c r="I56" i="3" s="1"/>
  <c r="J52" i="3" s="1"/>
  <c r="J56" i="3" s="1"/>
  <c r="K52" i="3" s="1"/>
  <c r="K56" i="3" s="1"/>
  <c r="L52" i="3" s="1"/>
  <c r="L56" i="3" s="1"/>
  <c r="M52" i="3" s="1"/>
  <c r="M56" i="3" s="1"/>
  <c r="N52" i="3" s="1"/>
  <c r="N56" i="3" s="1"/>
  <c r="O52" i="3" s="1"/>
  <c r="O56" i="3" s="1"/>
  <c r="P52" i="3" s="1"/>
  <c r="P56" i="3" s="1"/>
  <c r="Q52" i="3" s="1"/>
  <c r="Q56" i="3" s="1"/>
  <c r="R52" i="3" s="1"/>
  <c r="R56" i="3" s="1"/>
  <c r="S52" i="3" s="1"/>
  <c r="S56" i="3" s="1"/>
  <c r="T52" i="3" s="1"/>
  <c r="T56" i="3" s="1"/>
  <c r="U52" i="3" s="1"/>
  <c r="U56" i="3" s="1"/>
  <c r="V52" i="3" s="1"/>
  <c r="V56" i="3" s="1"/>
  <c r="W52" i="3" s="1"/>
  <c r="W56" i="3" s="1"/>
  <c r="X52" i="3" s="1"/>
  <c r="X56" i="3" s="1"/>
  <c r="Y52" i="3" s="1"/>
  <c r="Y56" i="3" s="1"/>
  <c r="Z52" i="3" s="1"/>
  <c r="Z56" i="3" s="1"/>
  <c r="AA52" i="3" s="1"/>
  <c r="AA56" i="3" s="1"/>
  <c r="AB52" i="3" s="1"/>
  <c r="AB56" i="3" s="1"/>
  <c r="AC52" i="3" s="1"/>
  <c r="AC56" i="3" s="1"/>
  <c r="AD52" i="3" s="1"/>
  <c r="AD56" i="3" s="1"/>
  <c r="AE52" i="3" s="1"/>
  <c r="AE56" i="3" s="1"/>
  <c r="AF52" i="3" s="1"/>
  <c r="AF56" i="3" s="1"/>
  <c r="AG52" i="3" s="1"/>
  <c r="AG56" i="3" s="1"/>
  <c r="AH52" i="3" s="1"/>
  <c r="AH56" i="3" s="1"/>
  <c r="AI52" i="3" s="1"/>
  <c r="AI56" i="3" s="1"/>
  <c r="AJ52" i="3" s="1"/>
  <c r="AJ56" i="3" s="1"/>
  <c r="AK52" i="3" s="1"/>
  <c r="AK56" i="3" s="1"/>
  <c r="AL52" i="3" s="1"/>
  <c r="AL56" i="3" s="1"/>
  <c r="AM52" i="3" s="1"/>
  <c r="AM56" i="3" s="1"/>
  <c r="AN52" i="3" s="1"/>
  <c r="AN56" i="3" s="1"/>
  <c r="AO52" i="3" s="1"/>
  <c r="AO56" i="3" s="1"/>
  <c r="AP52" i="3" s="1"/>
  <c r="AP56" i="3" s="1"/>
  <c r="AQ52" i="3" s="1"/>
  <c r="AQ56" i="3" s="1"/>
  <c r="AR52" i="3" s="1"/>
  <c r="AR56" i="3" s="1"/>
  <c r="AS52" i="3" s="1"/>
  <c r="AS56" i="3" s="1"/>
  <c r="AT52" i="3" s="1"/>
  <c r="AT56" i="3" s="1"/>
  <c r="AU52" i="3" s="1"/>
  <c r="AU56" i="3" s="1"/>
  <c r="AV52" i="3" s="1"/>
  <c r="AV56" i="3" s="1"/>
  <c r="AW52" i="3" s="1"/>
  <c r="AW56" i="3" s="1"/>
  <c r="AX52" i="3" s="1"/>
  <c r="AX56" i="3" s="1"/>
  <c r="AY52" i="3" s="1"/>
  <c r="AY56" i="3" s="1"/>
  <c r="AZ52" i="3" s="1"/>
  <c r="AZ56" i="3" s="1"/>
  <c r="BA52" i="3" s="1"/>
  <c r="BA56" i="3" s="1"/>
  <c r="BB52" i="3" s="1"/>
  <c r="BB56" i="3" s="1"/>
  <c r="BC52" i="3" s="1"/>
  <c r="BC56" i="3" s="1"/>
  <c r="F145" i="1" l="1"/>
  <c r="B91" i="1"/>
  <c r="B92" i="1" s="1"/>
  <c r="B93" i="1" s="1"/>
  <c r="B94" i="1" s="1"/>
  <c r="B45" i="1"/>
  <c r="B46" i="1" s="1"/>
  <c r="B47" i="1" s="1"/>
  <c r="D143" i="1"/>
  <c r="H127" i="1"/>
  <c r="H143" i="1" s="1"/>
  <c r="H167" i="1"/>
  <c r="H170" i="1" s="1"/>
  <c r="O55" i="2"/>
  <c r="O56" i="2"/>
  <c r="O57" i="2"/>
  <c r="O58" i="2"/>
  <c r="O59" i="2"/>
  <c r="O60" i="2"/>
  <c r="O61" i="2"/>
  <c r="O62" i="2"/>
  <c r="O63" i="2"/>
  <c r="O64" i="2"/>
  <c r="O54" i="2"/>
  <c r="F63" i="2"/>
  <c r="F62" i="2"/>
  <c r="F61" i="2"/>
  <c r="F60" i="2"/>
  <c r="F59" i="2"/>
  <c r="F40" i="3"/>
  <c r="G40" i="3" s="1"/>
  <c r="H40" i="3" s="1"/>
  <c r="I40" i="3" s="1"/>
  <c r="J40" i="3" s="1"/>
  <c r="K40" i="3" s="1"/>
  <c r="L40" i="3" s="1"/>
  <c r="M40" i="3" s="1"/>
  <c r="N40" i="3" s="1"/>
  <c r="O40" i="3" s="1"/>
  <c r="P40" i="3" s="1"/>
  <c r="Q40" i="3" s="1"/>
  <c r="R40" i="3" s="1"/>
  <c r="S40" i="3" s="1"/>
  <c r="T40" i="3" s="1"/>
  <c r="U40" i="3" s="1"/>
  <c r="V40" i="3" s="1"/>
  <c r="W40" i="3" s="1"/>
  <c r="X40" i="3" s="1"/>
  <c r="Y40" i="3" s="1"/>
  <c r="Z40" i="3" s="1"/>
  <c r="AA40" i="3" s="1"/>
  <c r="AB40" i="3" s="1"/>
  <c r="AC40" i="3" s="1"/>
  <c r="AD40" i="3" s="1"/>
  <c r="AE40" i="3" s="1"/>
  <c r="AF40" i="3" s="1"/>
  <c r="AG40" i="3" s="1"/>
  <c r="AH40" i="3" s="1"/>
  <c r="AI40" i="3" s="1"/>
  <c r="AJ40" i="3" s="1"/>
  <c r="AK40" i="3" s="1"/>
  <c r="AL40" i="3" s="1"/>
  <c r="AM40" i="3" s="1"/>
  <c r="AN40" i="3" s="1"/>
  <c r="AO40" i="3" s="1"/>
  <c r="AP40" i="3" s="1"/>
  <c r="AQ40" i="3" s="1"/>
  <c r="AR40" i="3" s="1"/>
  <c r="AS40" i="3" s="1"/>
  <c r="AT40" i="3" s="1"/>
  <c r="AU40" i="3" s="1"/>
  <c r="M44" i="2"/>
  <c r="M72" i="2" s="1"/>
  <c r="E26" i="3" s="1"/>
  <c r="M27" i="2"/>
  <c r="M70" i="2" s="1"/>
  <c r="E24" i="3" s="1"/>
  <c r="F27" i="2"/>
  <c r="M69" i="2" s="1"/>
  <c r="E23" i="3" s="1"/>
  <c r="C22" i="4"/>
  <c r="D171" i="1"/>
  <c r="D170" i="1"/>
  <c r="A42" i="3"/>
  <c r="G60" i="2"/>
  <c r="C44" i="3" s="1"/>
  <c r="G61" i="2"/>
  <c r="C45" i="3" s="1"/>
  <c r="G62" i="2"/>
  <c r="C46" i="3" s="1"/>
  <c r="G63" i="2"/>
  <c r="C47" i="3" s="1"/>
  <c r="G59" i="2"/>
  <c r="C43" i="3" s="1"/>
  <c r="C16" i="3"/>
  <c r="B16" i="3"/>
  <c r="A54" i="4"/>
  <c r="E25" i="4"/>
  <c r="E24" i="4"/>
  <c r="E23" i="4"/>
  <c r="B61" i="3"/>
  <c r="B60" i="3"/>
  <c r="E14" i="3"/>
  <c r="F14" i="3" s="1"/>
  <c r="B18" i="3"/>
  <c r="B17" i="3"/>
  <c r="B15" i="3"/>
  <c r="B37" i="3"/>
  <c r="B36" i="3"/>
  <c r="C24" i="3"/>
  <c r="C25" i="3"/>
  <c r="C26" i="3"/>
  <c r="C27" i="3"/>
  <c r="C28" i="3"/>
  <c r="C29" i="3"/>
  <c r="C30" i="3"/>
  <c r="C23" i="3"/>
  <c r="M65" i="2"/>
  <c r="M76" i="2"/>
  <c r="E30" i="3" s="1"/>
  <c r="I76" i="2"/>
  <c r="B30" i="3" s="1"/>
  <c r="C18" i="3"/>
  <c r="C17" i="3"/>
  <c r="C15" i="3"/>
  <c r="A56" i="4"/>
  <c r="A55" i="4"/>
  <c r="A53" i="4"/>
  <c r="E47" i="4"/>
  <c r="E48" i="4" s="1"/>
  <c r="E49" i="4" s="1"/>
  <c r="E56" i="4" s="1"/>
  <c r="E18" i="3" s="1"/>
  <c r="F32" i="4"/>
  <c r="F33" i="4"/>
  <c r="F34" i="4"/>
  <c r="F35" i="4"/>
  <c r="F36" i="4"/>
  <c r="F31" i="4"/>
  <c r="E15" i="4"/>
  <c r="E16" i="4"/>
  <c r="E17" i="4"/>
  <c r="E14" i="4"/>
  <c r="B61" i="2"/>
  <c r="B62" i="2"/>
  <c r="B63" i="2"/>
  <c r="B60" i="2"/>
  <c r="B59" i="2"/>
  <c r="M75" i="2"/>
  <c r="E29" i="3" s="1"/>
  <c r="M74" i="2"/>
  <c r="E28" i="3" s="1"/>
  <c r="M51" i="2"/>
  <c r="M73" i="2" s="1"/>
  <c r="E27" i="3" s="1"/>
  <c r="F49" i="2"/>
  <c r="M71" i="2" s="1"/>
  <c r="I75" i="2"/>
  <c r="B29" i="3" s="1"/>
  <c r="I74" i="2"/>
  <c r="B28" i="3" s="1"/>
  <c r="I73" i="2"/>
  <c r="B27" i="3" s="1"/>
  <c r="I72" i="2"/>
  <c r="B26" i="3" s="1"/>
  <c r="I71" i="2"/>
  <c r="B25" i="3" s="1"/>
  <c r="I70" i="2"/>
  <c r="B24" i="3" s="1"/>
  <c r="I69" i="2"/>
  <c r="B23" i="3" s="1"/>
  <c r="B71" i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163" i="1"/>
  <c r="B164" i="1" s="1"/>
  <c r="B165" i="1" s="1"/>
  <c r="B166" i="1" s="1"/>
  <c r="D144" i="1"/>
  <c r="D142" i="1"/>
  <c r="D141" i="1"/>
  <c r="D139" i="1"/>
  <c r="H131" i="1"/>
  <c r="H144" i="1" s="1"/>
  <c r="G85" i="1"/>
  <c r="AT46" i="3" l="1"/>
  <c r="F23" i="3"/>
  <c r="G23" i="3" s="1"/>
  <c r="H23" i="3" s="1"/>
  <c r="F30" i="3"/>
  <c r="G30" i="3" s="1"/>
  <c r="H30" i="3" s="1"/>
  <c r="I30" i="3" s="1"/>
  <c r="J30" i="3" s="1"/>
  <c r="K30" i="3" s="1"/>
  <c r="L30" i="3" s="1"/>
  <c r="M30" i="3" s="1"/>
  <c r="N30" i="3" s="1"/>
  <c r="O30" i="3" s="1"/>
  <c r="P30" i="3" s="1"/>
  <c r="Q30" i="3" s="1"/>
  <c r="R30" i="3" s="1"/>
  <c r="S30" i="3" s="1"/>
  <c r="T30" i="3" s="1"/>
  <c r="U30" i="3" s="1"/>
  <c r="V30" i="3" s="1"/>
  <c r="W30" i="3" s="1"/>
  <c r="X30" i="3" s="1"/>
  <c r="Y30" i="3" s="1"/>
  <c r="Z30" i="3" s="1"/>
  <c r="AA30" i="3" s="1"/>
  <c r="AB30" i="3" s="1"/>
  <c r="AC30" i="3" s="1"/>
  <c r="AD30" i="3" s="1"/>
  <c r="AE30" i="3" s="1"/>
  <c r="AF30" i="3" s="1"/>
  <c r="AG30" i="3" s="1"/>
  <c r="AH30" i="3" s="1"/>
  <c r="AI30" i="3" s="1"/>
  <c r="AJ30" i="3" s="1"/>
  <c r="AK30" i="3" s="1"/>
  <c r="AL30" i="3" s="1"/>
  <c r="AM30" i="3" s="1"/>
  <c r="AN30" i="3" s="1"/>
  <c r="AO30" i="3" s="1"/>
  <c r="AP30" i="3" s="1"/>
  <c r="AQ30" i="3" s="1"/>
  <c r="AR30" i="3" s="1"/>
  <c r="AS30" i="3" s="1"/>
  <c r="AT30" i="3" s="1"/>
  <c r="AU30" i="3" s="1"/>
  <c r="AV30" i="3" s="1"/>
  <c r="AW30" i="3" s="1"/>
  <c r="AX30" i="3" s="1"/>
  <c r="AY30" i="3" s="1"/>
  <c r="AZ30" i="3" s="1"/>
  <c r="BA30" i="3" s="1"/>
  <c r="BB30" i="3" s="1"/>
  <c r="BC30" i="3" s="1"/>
  <c r="F24" i="3"/>
  <c r="G24" i="3" s="1"/>
  <c r="F26" i="3"/>
  <c r="G26" i="3" s="1"/>
  <c r="H26" i="3" s="1"/>
  <c r="I26" i="3" s="1"/>
  <c r="J26" i="3" s="1"/>
  <c r="K26" i="3" s="1"/>
  <c r="L26" i="3" s="1"/>
  <c r="M26" i="3" s="1"/>
  <c r="N26" i="3" s="1"/>
  <c r="O26" i="3" s="1"/>
  <c r="P26" i="3" s="1"/>
  <c r="Q26" i="3" s="1"/>
  <c r="R26" i="3" s="1"/>
  <c r="S26" i="3" s="1"/>
  <c r="T26" i="3" s="1"/>
  <c r="U26" i="3" s="1"/>
  <c r="V26" i="3" s="1"/>
  <c r="W26" i="3" s="1"/>
  <c r="X26" i="3" s="1"/>
  <c r="Y26" i="3" s="1"/>
  <c r="Z26" i="3" s="1"/>
  <c r="AA26" i="3" s="1"/>
  <c r="AB26" i="3" s="1"/>
  <c r="AC26" i="3" s="1"/>
  <c r="AD26" i="3" s="1"/>
  <c r="AE26" i="3" s="1"/>
  <c r="AF26" i="3" s="1"/>
  <c r="AG26" i="3" s="1"/>
  <c r="AH26" i="3" s="1"/>
  <c r="AI26" i="3" s="1"/>
  <c r="AJ26" i="3" s="1"/>
  <c r="AK26" i="3" s="1"/>
  <c r="AL26" i="3" s="1"/>
  <c r="AM26" i="3" s="1"/>
  <c r="AN26" i="3" s="1"/>
  <c r="AO26" i="3" s="1"/>
  <c r="AP26" i="3" s="1"/>
  <c r="AQ26" i="3" s="1"/>
  <c r="AR26" i="3" s="1"/>
  <c r="AS26" i="3" s="1"/>
  <c r="AT26" i="3" s="1"/>
  <c r="AU26" i="3" s="1"/>
  <c r="AV26" i="3" s="1"/>
  <c r="AW26" i="3" s="1"/>
  <c r="AX26" i="3" s="1"/>
  <c r="AY26" i="3" s="1"/>
  <c r="AZ26" i="3" s="1"/>
  <c r="BA26" i="3" s="1"/>
  <c r="BB26" i="3" s="1"/>
  <c r="BC26" i="3" s="1"/>
  <c r="F28" i="3"/>
  <c r="G28" i="3" s="1"/>
  <c r="H28" i="3" s="1"/>
  <c r="I28" i="3" s="1"/>
  <c r="J28" i="3" s="1"/>
  <c r="K28" i="3" s="1"/>
  <c r="L28" i="3" s="1"/>
  <c r="M28" i="3" s="1"/>
  <c r="N28" i="3" s="1"/>
  <c r="O28" i="3" s="1"/>
  <c r="P28" i="3" s="1"/>
  <c r="Q28" i="3" s="1"/>
  <c r="R28" i="3" s="1"/>
  <c r="S28" i="3" s="1"/>
  <c r="T28" i="3" s="1"/>
  <c r="U28" i="3" s="1"/>
  <c r="V28" i="3" s="1"/>
  <c r="W28" i="3" s="1"/>
  <c r="X28" i="3" s="1"/>
  <c r="Y28" i="3" s="1"/>
  <c r="Z28" i="3" s="1"/>
  <c r="AA28" i="3" s="1"/>
  <c r="AB28" i="3" s="1"/>
  <c r="AC28" i="3" s="1"/>
  <c r="AD28" i="3" s="1"/>
  <c r="AE28" i="3" s="1"/>
  <c r="AF28" i="3" s="1"/>
  <c r="AG28" i="3" s="1"/>
  <c r="AH28" i="3" s="1"/>
  <c r="AI28" i="3" s="1"/>
  <c r="AJ28" i="3" s="1"/>
  <c r="AK28" i="3" s="1"/>
  <c r="AL28" i="3" s="1"/>
  <c r="AM28" i="3" s="1"/>
  <c r="AN28" i="3" s="1"/>
  <c r="AO28" i="3" s="1"/>
  <c r="AP28" i="3" s="1"/>
  <c r="AQ28" i="3" s="1"/>
  <c r="AR28" i="3" s="1"/>
  <c r="AS28" i="3" s="1"/>
  <c r="AT28" i="3" s="1"/>
  <c r="AU28" i="3" s="1"/>
  <c r="AV28" i="3" s="1"/>
  <c r="AW28" i="3" s="1"/>
  <c r="AX28" i="3" s="1"/>
  <c r="AY28" i="3" s="1"/>
  <c r="AZ28" i="3" s="1"/>
  <c r="BA28" i="3" s="1"/>
  <c r="BB28" i="3" s="1"/>
  <c r="BC28" i="3" s="1"/>
  <c r="E26" i="4"/>
  <c r="F37" i="4"/>
  <c r="F38" i="4" s="1"/>
  <c r="F39" i="4" s="1"/>
  <c r="E55" i="4" s="1"/>
  <c r="E17" i="3" s="1"/>
  <c r="F17" i="3" s="1"/>
  <c r="G17" i="3" s="1"/>
  <c r="H17" i="3" s="1"/>
  <c r="I17" i="3" s="1"/>
  <c r="J17" i="3" s="1"/>
  <c r="K17" i="3" s="1"/>
  <c r="L17" i="3" s="1"/>
  <c r="M17" i="3" s="1"/>
  <c r="N17" i="3" s="1"/>
  <c r="O17" i="3" s="1"/>
  <c r="P17" i="3" s="1"/>
  <c r="Q17" i="3" s="1"/>
  <c r="R17" i="3" s="1"/>
  <c r="S17" i="3" s="1"/>
  <c r="T17" i="3" s="1"/>
  <c r="U17" i="3" s="1"/>
  <c r="V17" i="3" s="1"/>
  <c r="W17" i="3" s="1"/>
  <c r="X17" i="3" s="1"/>
  <c r="Y17" i="3" s="1"/>
  <c r="Z17" i="3" s="1"/>
  <c r="AA17" i="3" s="1"/>
  <c r="AB17" i="3" s="1"/>
  <c r="AC17" i="3" s="1"/>
  <c r="AD17" i="3" s="1"/>
  <c r="AE17" i="3" s="1"/>
  <c r="AF17" i="3" s="1"/>
  <c r="AG17" i="3" s="1"/>
  <c r="AH17" i="3" s="1"/>
  <c r="AI17" i="3" s="1"/>
  <c r="AJ17" i="3" s="1"/>
  <c r="AK17" i="3" s="1"/>
  <c r="AL17" i="3" s="1"/>
  <c r="AM17" i="3" s="1"/>
  <c r="AN17" i="3" s="1"/>
  <c r="AO17" i="3" s="1"/>
  <c r="AP17" i="3" s="1"/>
  <c r="AQ17" i="3" s="1"/>
  <c r="AR17" i="3" s="1"/>
  <c r="AS17" i="3" s="1"/>
  <c r="AT17" i="3" s="1"/>
  <c r="AU17" i="3" s="1"/>
  <c r="AV17" i="3" s="1"/>
  <c r="AW17" i="3" s="1"/>
  <c r="AX17" i="3" s="1"/>
  <c r="AY17" i="3" s="1"/>
  <c r="AZ17" i="3" s="1"/>
  <c r="BA17" i="3" s="1"/>
  <c r="BB17" i="3" s="1"/>
  <c r="BC17" i="3" s="1"/>
  <c r="G14" i="3"/>
  <c r="G22" i="3" s="1"/>
  <c r="G35" i="3" s="1"/>
  <c r="G42" i="3" s="1"/>
  <c r="G59" i="3" s="1"/>
  <c r="G67" i="3" s="1"/>
  <c r="F22" i="3"/>
  <c r="F35" i="3" s="1"/>
  <c r="F42" i="3" s="1"/>
  <c r="F59" i="3" s="1"/>
  <c r="F67" i="3" s="1"/>
  <c r="E18" i="4"/>
  <c r="E19" i="4" s="1"/>
  <c r="E20" i="4" s="1"/>
  <c r="E53" i="4" s="1"/>
  <c r="B96" i="1"/>
  <c r="B97" i="1" s="1"/>
  <c r="B98" i="1" s="1"/>
  <c r="B99" i="1" s="1"/>
  <c r="H157" i="1"/>
  <c r="H158" i="1" s="1"/>
  <c r="H159" i="1" s="1"/>
  <c r="AS43" i="3"/>
  <c r="AS44" i="3"/>
  <c r="E22" i="3"/>
  <c r="E42" i="3"/>
  <c r="E67" i="3"/>
  <c r="E35" i="3"/>
  <c r="E59" i="3"/>
  <c r="E51" i="3"/>
  <c r="F51" i="3" s="1"/>
  <c r="G51" i="3" s="1"/>
  <c r="H51" i="3" s="1"/>
  <c r="I51" i="3" s="1"/>
  <c r="J51" i="3" s="1"/>
  <c r="K51" i="3" s="1"/>
  <c r="L51" i="3" s="1"/>
  <c r="M51" i="3" s="1"/>
  <c r="N51" i="3" s="1"/>
  <c r="O51" i="3" s="1"/>
  <c r="P51" i="3" s="1"/>
  <c r="Q51" i="3" s="1"/>
  <c r="R51" i="3" s="1"/>
  <c r="S51" i="3" s="1"/>
  <c r="T51" i="3" s="1"/>
  <c r="U51" i="3" s="1"/>
  <c r="V51" i="3" s="1"/>
  <c r="W51" i="3" s="1"/>
  <c r="X51" i="3" s="1"/>
  <c r="Y51" i="3" s="1"/>
  <c r="Z51" i="3" s="1"/>
  <c r="AA51" i="3" s="1"/>
  <c r="AB51" i="3" s="1"/>
  <c r="AC51" i="3" s="1"/>
  <c r="AD51" i="3" s="1"/>
  <c r="AE51" i="3" s="1"/>
  <c r="AF51" i="3" s="1"/>
  <c r="AG51" i="3" s="1"/>
  <c r="AH51" i="3" s="1"/>
  <c r="AI51" i="3" s="1"/>
  <c r="AJ51" i="3" s="1"/>
  <c r="AK51" i="3" s="1"/>
  <c r="AL51" i="3" s="1"/>
  <c r="AM51" i="3" s="1"/>
  <c r="AN51" i="3" s="1"/>
  <c r="AO51" i="3" s="1"/>
  <c r="AP51" i="3" s="1"/>
  <c r="AQ51" i="3" s="1"/>
  <c r="AR51" i="3" s="1"/>
  <c r="AS51" i="3" s="1"/>
  <c r="AT51" i="3" s="1"/>
  <c r="AU51" i="3" s="1"/>
  <c r="AV51" i="3" s="1"/>
  <c r="AW51" i="3" s="1"/>
  <c r="AX51" i="3" s="1"/>
  <c r="AY51" i="3" s="1"/>
  <c r="AZ51" i="3" s="1"/>
  <c r="BA51" i="3" s="1"/>
  <c r="BB51" i="3" s="1"/>
  <c r="BC51" i="3" s="1"/>
  <c r="AS45" i="3"/>
  <c r="AS47" i="3"/>
  <c r="AS46" i="3"/>
  <c r="AT44" i="3"/>
  <c r="AT47" i="3"/>
  <c r="AT45" i="3"/>
  <c r="AT43" i="3"/>
  <c r="AV40" i="3"/>
  <c r="AU43" i="3"/>
  <c r="AU44" i="3"/>
  <c r="AU45" i="3"/>
  <c r="AU46" i="3"/>
  <c r="AU47" i="3"/>
  <c r="F64" i="2"/>
  <c r="E27" i="4"/>
  <c r="E28" i="4" s="1"/>
  <c r="E54" i="4" s="1"/>
  <c r="E16" i="3" s="1"/>
  <c r="F16" i="3" s="1"/>
  <c r="G16" i="3" s="1"/>
  <c r="H16" i="3" s="1"/>
  <c r="I16" i="3" s="1"/>
  <c r="J16" i="3" s="1"/>
  <c r="K16" i="3" s="1"/>
  <c r="L16" i="3" s="1"/>
  <c r="M16" i="3" s="1"/>
  <c r="N16" i="3" s="1"/>
  <c r="O16" i="3" s="1"/>
  <c r="P16" i="3" s="1"/>
  <c r="Q16" i="3" s="1"/>
  <c r="R16" i="3" s="1"/>
  <c r="S16" i="3" s="1"/>
  <c r="T16" i="3" s="1"/>
  <c r="U16" i="3" s="1"/>
  <c r="V16" i="3" s="1"/>
  <c r="W16" i="3" s="1"/>
  <c r="X16" i="3" s="1"/>
  <c r="Y16" i="3" s="1"/>
  <c r="Z16" i="3" s="1"/>
  <c r="AA16" i="3" s="1"/>
  <c r="AB16" i="3" s="1"/>
  <c r="AC16" i="3" s="1"/>
  <c r="AD16" i="3" s="1"/>
  <c r="AE16" i="3" s="1"/>
  <c r="AF16" i="3" s="1"/>
  <c r="AG16" i="3" s="1"/>
  <c r="AH16" i="3" s="1"/>
  <c r="AI16" i="3" s="1"/>
  <c r="AJ16" i="3" s="1"/>
  <c r="AK16" i="3" s="1"/>
  <c r="AL16" i="3" s="1"/>
  <c r="AM16" i="3" s="1"/>
  <c r="AN16" i="3" s="1"/>
  <c r="AO16" i="3" s="1"/>
  <c r="AP16" i="3" s="1"/>
  <c r="AQ16" i="3" s="1"/>
  <c r="AR16" i="3" s="1"/>
  <c r="AS16" i="3" s="1"/>
  <c r="AT16" i="3" s="1"/>
  <c r="AU16" i="3" s="1"/>
  <c r="AV16" i="3" s="1"/>
  <c r="AW16" i="3" s="1"/>
  <c r="AX16" i="3" s="1"/>
  <c r="AY16" i="3" s="1"/>
  <c r="AZ16" i="3" s="1"/>
  <c r="BA16" i="3" s="1"/>
  <c r="BB16" i="3" s="1"/>
  <c r="BC16" i="3" s="1"/>
  <c r="F18" i="3"/>
  <c r="G18" i="3" s="1"/>
  <c r="H18" i="3" s="1"/>
  <c r="I18" i="3" s="1"/>
  <c r="J18" i="3" s="1"/>
  <c r="K18" i="3" s="1"/>
  <c r="L18" i="3" s="1"/>
  <c r="M18" i="3" s="1"/>
  <c r="N18" i="3" s="1"/>
  <c r="O18" i="3" s="1"/>
  <c r="P18" i="3" s="1"/>
  <c r="Q18" i="3" s="1"/>
  <c r="R18" i="3" s="1"/>
  <c r="S18" i="3" s="1"/>
  <c r="T18" i="3" s="1"/>
  <c r="U18" i="3" s="1"/>
  <c r="V18" i="3" s="1"/>
  <c r="W18" i="3" s="1"/>
  <c r="X18" i="3" s="1"/>
  <c r="Y18" i="3" s="1"/>
  <c r="Z18" i="3" s="1"/>
  <c r="AA18" i="3" s="1"/>
  <c r="AB18" i="3" s="1"/>
  <c r="AC18" i="3" s="1"/>
  <c r="AD18" i="3" s="1"/>
  <c r="AE18" i="3" s="1"/>
  <c r="AF18" i="3" s="1"/>
  <c r="AG18" i="3" s="1"/>
  <c r="AH18" i="3" s="1"/>
  <c r="AI18" i="3" s="1"/>
  <c r="AJ18" i="3" s="1"/>
  <c r="AK18" i="3" s="1"/>
  <c r="AL18" i="3" s="1"/>
  <c r="AM18" i="3" s="1"/>
  <c r="AN18" i="3" s="1"/>
  <c r="AO18" i="3" s="1"/>
  <c r="AP18" i="3" s="1"/>
  <c r="AQ18" i="3" s="1"/>
  <c r="AR18" i="3" s="1"/>
  <c r="AS18" i="3" s="1"/>
  <c r="AT18" i="3" s="1"/>
  <c r="AU18" i="3" s="1"/>
  <c r="AV18" i="3" s="1"/>
  <c r="AW18" i="3" s="1"/>
  <c r="AX18" i="3" s="1"/>
  <c r="AY18" i="3" s="1"/>
  <c r="AZ18" i="3" s="1"/>
  <c r="BA18" i="3" s="1"/>
  <c r="BB18" i="3" s="1"/>
  <c r="BC18" i="3" s="1"/>
  <c r="O43" i="3"/>
  <c r="S43" i="3"/>
  <c r="W43" i="3"/>
  <c r="AA43" i="3"/>
  <c r="AE43" i="3"/>
  <c r="AI43" i="3"/>
  <c r="AM43" i="3"/>
  <c r="AQ43" i="3"/>
  <c r="P43" i="3"/>
  <c r="T43" i="3"/>
  <c r="X43" i="3"/>
  <c r="AB43" i="3"/>
  <c r="AF43" i="3"/>
  <c r="AJ43" i="3"/>
  <c r="AN43" i="3"/>
  <c r="E43" i="3"/>
  <c r="H43" i="3"/>
  <c r="L43" i="3"/>
  <c r="G43" i="3"/>
  <c r="K43" i="3"/>
  <c r="AR43" i="3"/>
  <c r="Q43" i="3"/>
  <c r="U43" i="3"/>
  <c r="Y43" i="3"/>
  <c r="AC43" i="3"/>
  <c r="AG43" i="3"/>
  <c r="AK43" i="3"/>
  <c r="AO43" i="3"/>
  <c r="M43" i="3"/>
  <c r="R43" i="3"/>
  <c r="V43" i="3"/>
  <c r="Z43" i="3"/>
  <c r="AD43" i="3"/>
  <c r="AH43" i="3"/>
  <c r="AL43" i="3"/>
  <c r="AP43" i="3"/>
  <c r="F43" i="3"/>
  <c r="J43" i="3"/>
  <c r="N43" i="3"/>
  <c r="I43" i="3"/>
  <c r="AR47" i="3"/>
  <c r="E45" i="3"/>
  <c r="K45" i="3"/>
  <c r="S45" i="3"/>
  <c r="AA45" i="3"/>
  <c r="AI45" i="3"/>
  <c r="AQ45" i="3"/>
  <c r="L46" i="3"/>
  <c r="T46" i="3"/>
  <c r="AB46" i="3"/>
  <c r="AJ46" i="3"/>
  <c r="AR46" i="3"/>
  <c r="M47" i="3"/>
  <c r="U47" i="3"/>
  <c r="AC47" i="3"/>
  <c r="AK47" i="3"/>
  <c r="E46" i="3"/>
  <c r="L45" i="3"/>
  <c r="T45" i="3"/>
  <c r="AB45" i="3"/>
  <c r="AJ45" i="3"/>
  <c r="AR45" i="3"/>
  <c r="M46" i="3"/>
  <c r="U46" i="3"/>
  <c r="AC46" i="3"/>
  <c r="AK46" i="3"/>
  <c r="F47" i="3"/>
  <c r="N47" i="3"/>
  <c r="V47" i="3"/>
  <c r="AD47" i="3"/>
  <c r="AL47" i="3"/>
  <c r="G45" i="3"/>
  <c r="O45" i="3"/>
  <c r="W45" i="3"/>
  <c r="AE45" i="3"/>
  <c r="AM45" i="3"/>
  <c r="H46" i="3"/>
  <c r="P46" i="3"/>
  <c r="X46" i="3"/>
  <c r="AF46" i="3"/>
  <c r="AN46" i="3"/>
  <c r="I47" i="3"/>
  <c r="Q47" i="3"/>
  <c r="Y47" i="3"/>
  <c r="AG47" i="3"/>
  <c r="AO47" i="3"/>
  <c r="H45" i="3"/>
  <c r="P45" i="3"/>
  <c r="X45" i="3"/>
  <c r="AF45" i="3"/>
  <c r="AN45" i="3"/>
  <c r="I46" i="3"/>
  <c r="Q46" i="3"/>
  <c r="Y46" i="3"/>
  <c r="AG46" i="3"/>
  <c r="AO46" i="3"/>
  <c r="J47" i="3"/>
  <c r="R47" i="3"/>
  <c r="Z47" i="3"/>
  <c r="AH47" i="3"/>
  <c r="AP47" i="3"/>
  <c r="E25" i="3"/>
  <c r="M77" i="2"/>
  <c r="G44" i="3"/>
  <c r="AR44" i="3"/>
  <c r="K44" i="3"/>
  <c r="W44" i="3"/>
  <c r="AE44" i="3"/>
  <c r="AM44" i="3"/>
  <c r="I44" i="3"/>
  <c r="V44" i="3"/>
  <c r="AD44" i="3"/>
  <c r="AL44" i="3"/>
  <c r="H44" i="3"/>
  <c r="P44" i="3"/>
  <c r="R44" i="3"/>
  <c r="S44" i="3"/>
  <c r="AA44" i="3"/>
  <c r="AI44" i="3"/>
  <c r="AQ44" i="3"/>
  <c r="Q44" i="3"/>
  <c r="Z44" i="3"/>
  <c r="AH44" i="3"/>
  <c r="AP44" i="3"/>
  <c r="L44" i="3"/>
  <c r="AN47" i="3"/>
  <c r="AJ47" i="3"/>
  <c r="AF47" i="3"/>
  <c r="AB47" i="3"/>
  <c r="X47" i="3"/>
  <c r="T47" i="3"/>
  <c r="P47" i="3"/>
  <c r="L47" i="3"/>
  <c r="H47" i="3"/>
  <c r="AQ46" i="3"/>
  <c r="AM46" i="3"/>
  <c r="AI46" i="3"/>
  <c r="AE46" i="3"/>
  <c r="AA46" i="3"/>
  <c r="W46" i="3"/>
  <c r="S46" i="3"/>
  <c r="O46" i="3"/>
  <c r="K46" i="3"/>
  <c r="G46" i="3"/>
  <c r="AP45" i="3"/>
  <c r="AL45" i="3"/>
  <c r="AH45" i="3"/>
  <c r="AD45" i="3"/>
  <c r="Z45" i="3"/>
  <c r="V45" i="3"/>
  <c r="R45" i="3"/>
  <c r="N45" i="3"/>
  <c r="J45" i="3"/>
  <c r="F45" i="3"/>
  <c r="AQ47" i="3"/>
  <c r="AM47" i="3"/>
  <c r="AI47" i="3"/>
  <c r="AE47" i="3"/>
  <c r="AA47" i="3"/>
  <c r="W47" i="3"/>
  <c r="S47" i="3"/>
  <c r="O47" i="3"/>
  <c r="K47" i="3"/>
  <c r="G47" i="3"/>
  <c r="AP46" i="3"/>
  <c r="AL46" i="3"/>
  <c r="AH46" i="3"/>
  <c r="AD46" i="3"/>
  <c r="Z46" i="3"/>
  <c r="V46" i="3"/>
  <c r="R46" i="3"/>
  <c r="N46" i="3"/>
  <c r="J46" i="3"/>
  <c r="F46" i="3"/>
  <c r="AO45" i="3"/>
  <c r="AK45" i="3"/>
  <c r="AG45" i="3"/>
  <c r="AC45" i="3"/>
  <c r="Y45" i="3"/>
  <c r="U45" i="3"/>
  <c r="Q45" i="3"/>
  <c r="M45" i="3"/>
  <c r="I45" i="3"/>
  <c r="E47" i="3"/>
  <c r="N44" i="3"/>
  <c r="J44" i="3"/>
  <c r="F44" i="3"/>
  <c r="AN44" i="3"/>
  <c r="AJ44" i="3"/>
  <c r="AF44" i="3"/>
  <c r="AB44" i="3"/>
  <c r="X44" i="3"/>
  <c r="T44" i="3"/>
  <c r="M44" i="3"/>
  <c r="E44" i="3"/>
  <c r="AO44" i="3"/>
  <c r="AK44" i="3"/>
  <c r="AG44" i="3"/>
  <c r="AC44" i="3"/>
  <c r="Y44" i="3"/>
  <c r="U44" i="3"/>
  <c r="O44" i="3"/>
  <c r="F27" i="3"/>
  <c r="G27" i="3" s="1"/>
  <c r="H27" i="3" s="1"/>
  <c r="I27" i="3" s="1"/>
  <c r="J27" i="3" s="1"/>
  <c r="K27" i="3" s="1"/>
  <c r="L27" i="3" s="1"/>
  <c r="M27" i="3" s="1"/>
  <c r="N27" i="3" s="1"/>
  <c r="O27" i="3" s="1"/>
  <c r="P27" i="3" s="1"/>
  <c r="Q27" i="3" s="1"/>
  <c r="R27" i="3" s="1"/>
  <c r="S27" i="3" s="1"/>
  <c r="T27" i="3" s="1"/>
  <c r="U27" i="3" s="1"/>
  <c r="V27" i="3" s="1"/>
  <c r="W27" i="3" s="1"/>
  <c r="X27" i="3" s="1"/>
  <c r="Y27" i="3" s="1"/>
  <c r="Z27" i="3" s="1"/>
  <c r="AA27" i="3" s="1"/>
  <c r="AB27" i="3" s="1"/>
  <c r="AC27" i="3" s="1"/>
  <c r="AD27" i="3" s="1"/>
  <c r="AE27" i="3" s="1"/>
  <c r="AF27" i="3" s="1"/>
  <c r="AG27" i="3" s="1"/>
  <c r="AH27" i="3" s="1"/>
  <c r="AI27" i="3" s="1"/>
  <c r="AJ27" i="3" s="1"/>
  <c r="AK27" i="3" s="1"/>
  <c r="AL27" i="3" s="1"/>
  <c r="AM27" i="3" s="1"/>
  <c r="AN27" i="3" s="1"/>
  <c r="AO27" i="3" s="1"/>
  <c r="AP27" i="3" s="1"/>
  <c r="AQ27" i="3" s="1"/>
  <c r="AR27" i="3" s="1"/>
  <c r="AS27" i="3" s="1"/>
  <c r="AT27" i="3" s="1"/>
  <c r="AU27" i="3" s="1"/>
  <c r="AV27" i="3" s="1"/>
  <c r="AW27" i="3" s="1"/>
  <c r="AX27" i="3" s="1"/>
  <c r="AY27" i="3" s="1"/>
  <c r="AZ27" i="3" s="1"/>
  <c r="BA27" i="3" s="1"/>
  <c r="BB27" i="3" s="1"/>
  <c r="BC27" i="3" s="1"/>
  <c r="F29" i="3"/>
  <c r="G29" i="3" s="1"/>
  <c r="H29" i="3" s="1"/>
  <c r="I29" i="3" s="1"/>
  <c r="J29" i="3" s="1"/>
  <c r="K29" i="3" s="1"/>
  <c r="L29" i="3" s="1"/>
  <c r="M29" i="3" s="1"/>
  <c r="N29" i="3" s="1"/>
  <c r="O29" i="3" s="1"/>
  <c r="P29" i="3" s="1"/>
  <c r="Q29" i="3" s="1"/>
  <c r="R29" i="3" s="1"/>
  <c r="S29" i="3" s="1"/>
  <c r="T29" i="3" s="1"/>
  <c r="U29" i="3" s="1"/>
  <c r="V29" i="3" s="1"/>
  <c r="W29" i="3" s="1"/>
  <c r="X29" i="3" s="1"/>
  <c r="Y29" i="3" s="1"/>
  <c r="Z29" i="3" s="1"/>
  <c r="AA29" i="3" s="1"/>
  <c r="AB29" i="3" s="1"/>
  <c r="AC29" i="3" s="1"/>
  <c r="AD29" i="3" s="1"/>
  <c r="AE29" i="3" s="1"/>
  <c r="AF29" i="3" s="1"/>
  <c r="AG29" i="3" s="1"/>
  <c r="AH29" i="3" s="1"/>
  <c r="AI29" i="3" s="1"/>
  <c r="AJ29" i="3" s="1"/>
  <c r="AK29" i="3" s="1"/>
  <c r="AL29" i="3" s="1"/>
  <c r="AM29" i="3" s="1"/>
  <c r="AN29" i="3" s="1"/>
  <c r="AO29" i="3" s="1"/>
  <c r="AP29" i="3" s="1"/>
  <c r="AQ29" i="3" s="1"/>
  <c r="AR29" i="3" s="1"/>
  <c r="AS29" i="3" s="1"/>
  <c r="AT29" i="3" s="1"/>
  <c r="AU29" i="3" s="1"/>
  <c r="AV29" i="3" s="1"/>
  <c r="AW29" i="3" s="1"/>
  <c r="AX29" i="3" s="1"/>
  <c r="AY29" i="3" s="1"/>
  <c r="AZ29" i="3" s="1"/>
  <c r="BA29" i="3" s="1"/>
  <c r="BB29" i="3" s="1"/>
  <c r="BC29" i="3" s="1"/>
  <c r="I23" i="3"/>
  <c r="F25" i="3" l="1"/>
  <c r="G25" i="3" s="1"/>
  <c r="H25" i="3" s="1"/>
  <c r="I25" i="3" s="1"/>
  <c r="J25" i="3" s="1"/>
  <c r="K25" i="3" s="1"/>
  <c r="L25" i="3" s="1"/>
  <c r="M25" i="3" s="1"/>
  <c r="N25" i="3" s="1"/>
  <c r="O25" i="3" s="1"/>
  <c r="P25" i="3" s="1"/>
  <c r="Q25" i="3" s="1"/>
  <c r="R25" i="3" s="1"/>
  <c r="S25" i="3" s="1"/>
  <c r="T25" i="3" s="1"/>
  <c r="U25" i="3" s="1"/>
  <c r="V25" i="3" s="1"/>
  <c r="W25" i="3" s="1"/>
  <c r="X25" i="3" s="1"/>
  <c r="Y25" i="3" s="1"/>
  <c r="Z25" i="3" s="1"/>
  <c r="AA25" i="3" s="1"/>
  <c r="AB25" i="3" s="1"/>
  <c r="AC25" i="3" s="1"/>
  <c r="AD25" i="3" s="1"/>
  <c r="AE25" i="3" s="1"/>
  <c r="AF25" i="3" s="1"/>
  <c r="AG25" i="3" s="1"/>
  <c r="AH25" i="3" s="1"/>
  <c r="AI25" i="3" s="1"/>
  <c r="AJ25" i="3" s="1"/>
  <c r="AK25" i="3" s="1"/>
  <c r="AL25" i="3" s="1"/>
  <c r="AM25" i="3" s="1"/>
  <c r="AN25" i="3" s="1"/>
  <c r="AO25" i="3" s="1"/>
  <c r="AP25" i="3" s="1"/>
  <c r="AQ25" i="3" s="1"/>
  <c r="AR25" i="3" s="1"/>
  <c r="AS25" i="3" s="1"/>
  <c r="AT25" i="3" s="1"/>
  <c r="AU25" i="3" s="1"/>
  <c r="AV25" i="3" s="1"/>
  <c r="AW25" i="3" s="1"/>
  <c r="AX25" i="3" s="1"/>
  <c r="AY25" i="3" s="1"/>
  <c r="AZ25" i="3" s="1"/>
  <c r="BA25" i="3" s="1"/>
  <c r="BB25" i="3" s="1"/>
  <c r="BC25" i="3" s="1"/>
  <c r="E32" i="3"/>
  <c r="H14" i="3"/>
  <c r="H22" i="3" s="1"/>
  <c r="H35" i="3" s="1"/>
  <c r="H42" i="3" s="1"/>
  <c r="H59" i="3" s="1"/>
  <c r="H67" i="3" s="1"/>
  <c r="B101" i="1"/>
  <c r="B102" i="1" s="1"/>
  <c r="AT48" i="3"/>
  <c r="AT61" i="3" s="1"/>
  <c r="AR48" i="3"/>
  <c r="AR61" i="3" s="1"/>
  <c r="AS48" i="3"/>
  <c r="AV43" i="3"/>
  <c r="AV44" i="3"/>
  <c r="AV45" i="3"/>
  <c r="AV46" i="3"/>
  <c r="AV47" i="3"/>
  <c r="AW40" i="3"/>
  <c r="AU48" i="3"/>
  <c r="W48" i="3"/>
  <c r="W64" i="3" s="1"/>
  <c r="P48" i="3"/>
  <c r="P61" i="3" s="1"/>
  <c r="O48" i="3"/>
  <c r="O64" i="3" s="1"/>
  <c r="M48" i="3"/>
  <c r="M64" i="3" s="1"/>
  <c r="X48" i="3"/>
  <c r="X61" i="3" s="1"/>
  <c r="AF48" i="3"/>
  <c r="AF64" i="3" s="1"/>
  <c r="AN48" i="3"/>
  <c r="AN64" i="3" s="1"/>
  <c r="AD48" i="3"/>
  <c r="AD61" i="3" s="1"/>
  <c r="E15" i="3"/>
  <c r="E57" i="4"/>
  <c r="U48" i="3"/>
  <c r="U61" i="3" s="1"/>
  <c r="T48" i="3"/>
  <c r="T61" i="3" s="1"/>
  <c r="AB48" i="3"/>
  <c r="AB61" i="3" s="1"/>
  <c r="AJ48" i="3"/>
  <c r="AJ64" i="3" s="1"/>
  <c r="I48" i="3"/>
  <c r="I61" i="3" s="1"/>
  <c r="Q48" i="3"/>
  <c r="Q64" i="3" s="1"/>
  <c r="L48" i="3"/>
  <c r="L61" i="3" s="1"/>
  <c r="E37" i="3"/>
  <c r="AC48" i="3"/>
  <c r="AC64" i="3" s="1"/>
  <c r="AK48" i="3"/>
  <c r="AK64" i="3" s="1"/>
  <c r="E48" i="3"/>
  <c r="E61" i="3" s="1"/>
  <c r="F48" i="3"/>
  <c r="F61" i="3" s="1"/>
  <c r="N48" i="3"/>
  <c r="N61" i="3" s="1"/>
  <c r="AM48" i="3"/>
  <c r="AM61" i="3" s="1"/>
  <c r="G48" i="3"/>
  <c r="G61" i="3" s="1"/>
  <c r="J48" i="3"/>
  <c r="J64" i="3" s="1"/>
  <c r="V48" i="3"/>
  <c r="V64" i="3" s="1"/>
  <c r="H48" i="3"/>
  <c r="H64" i="3" s="1"/>
  <c r="R48" i="3"/>
  <c r="R64" i="3" s="1"/>
  <c r="Z48" i="3"/>
  <c r="Z61" i="3" s="1"/>
  <c r="AP48" i="3"/>
  <c r="AP64" i="3" s="1"/>
  <c r="K48" i="3"/>
  <c r="K64" i="3" s="1"/>
  <c r="S48" i="3"/>
  <c r="S64" i="3" s="1"/>
  <c r="AA48" i="3"/>
  <c r="AA64" i="3" s="1"/>
  <c r="AH48" i="3"/>
  <c r="AI48" i="3"/>
  <c r="AQ48" i="3"/>
  <c r="F32" i="3"/>
  <c r="F37" i="3" s="1"/>
  <c r="Y48" i="3"/>
  <c r="AG48" i="3"/>
  <c r="AO48" i="3"/>
  <c r="AL48" i="3"/>
  <c r="AE48" i="3"/>
  <c r="J23" i="3"/>
  <c r="G32" i="3"/>
  <c r="G37" i="3" s="1"/>
  <c r="H24" i="3"/>
  <c r="I14" i="3" l="1"/>
  <c r="J14" i="3" s="1"/>
  <c r="B104" i="1"/>
  <c r="B105" i="1" s="1"/>
  <c r="B106" i="1" s="1"/>
  <c r="AT64" i="3"/>
  <c r="N64" i="3"/>
  <c r="M61" i="3"/>
  <c r="X64" i="3"/>
  <c r="AD64" i="3"/>
  <c r="Q61" i="3"/>
  <c r="AK61" i="3"/>
  <c r="AC61" i="3"/>
  <c r="AP61" i="3"/>
  <c r="Z64" i="3"/>
  <c r="R61" i="3"/>
  <c r="AF61" i="3"/>
  <c r="AJ61" i="3"/>
  <c r="T64" i="3"/>
  <c r="AR64" i="3"/>
  <c r="E64" i="3"/>
  <c r="P64" i="3"/>
  <c r="AB64" i="3"/>
  <c r="AM64" i="3"/>
  <c r="AN61" i="3"/>
  <c r="W61" i="3"/>
  <c r="AA61" i="3"/>
  <c r="O61" i="3"/>
  <c r="G64" i="3"/>
  <c r="L64" i="3"/>
  <c r="I64" i="3"/>
  <c r="U64" i="3"/>
  <c r="V61" i="3"/>
  <c r="AS61" i="3"/>
  <c r="AS64" i="3"/>
  <c r="AU61" i="3"/>
  <c r="AU64" i="3"/>
  <c r="AX40" i="3"/>
  <c r="AY40" i="3" s="1"/>
  <c r="AW43" i="3"/>
  <c r="AW44" i="3"/>
  <c r="AW45" i="3"/>
  <c r="AW46" i="3"/>
  <c r="AW47" i="3"/>
  <c r="AV48" i="3"/>
  <c r="H61" i="3"/>
  <c r="S61" i="3"/>
  <c r="J61" i="3"/>
  <c r="K61" i="3"/>
  <c r="F64" i="3"/>
  <c r="F15" i="3"/>
  <c r="E19" i="3"/>
  <c r="E36" i="3" s="1"/>
  <c r="E38" i="3" s="1"/>
  <c r="E60" i="3" s="1"/>
  <c r="E62" i="3" s="1"/>
  <c r="E68" i="3" s="1"/>
  <c r="E76" i="3" s="1"/>
  <c r="AL64" i="3"/>
  <c r="AL61" i="3"/>
  <c r="AG64" i="3"/>
  <c r="AG61" i="3"/>
  <c r="AQ64" i="3"/>
  <c r="AQ61" i="3"/>
  <c r="AH64" i="3"/>
  <c r="AH61" i="3"/>
  <c r="AE64" i="3"/>
  <c r="AE61" i="3"/>
  <c r="AO61" i="3"/>
  <c r="AO64" i="3"/>
  <c r="Y61" i="3"/>
  <c r="Y64" i="3"/>
  <c r="AI64" i="3"/>
  <c r="AI61" i="3"/>
  <c r="I24" i="3"/>
  <c r="H32" i="3"/>
  <c r="H37" i="3" s="1"/>
  <c r="K23" i="3"/>
  <c r="I22" i="3" l="1"/>
  <c r="I35" i="3" s="1"/>
  <c r="I42" i="3" s="1"/>
  <c r="I59" i="3" s="1"/>
  <c r="I67" i="3" s="1"/>
  <c r="B108" i="1"/>
  <c r="B109" i="1" s="1"/>
  <c r="B110" i="1" s="1"/>
  <c r="AZ40" i="3"/>
  <c r="AY43" i="3"/>
  <c r="AY44" i="3"/>
  <c r="AY45" i="3"/>
  <c r="AY46" i="3"/>
  <c r="AY47" i="3"/>
  <c r="AX43" i="3"/>
  <c r="AX44" i="3"/>
  <c r="AX45" i="3"/>
  <c r="AX46" i="3"/>
  <c r="AX47" i="3"/>
  <c r="AV61" i="3"/>
  <c r="AV64" i="3"/>
  <c r="AW48" i="3"/>
  <c r="F19" i="3"/>
  <c r="F36" i="3" s="1"/>
  <c r="F38" i="3" s="1"/>
  <c r="F60" i="3" s="1"/>
  <c r="F62" i="3" s="1"/>
  <c r="F68" i="3" s="1"/>
  <c r="F76" i="3" s="1"/>
  <c r="G15" i="3"/>
  <c r="K14" i="3"/>
  <c r="J22" i="3"/>
  <c r="J35" i="3" s="1"/>
  <c r="J42" i="3" s="1"/>
  <c r="J59" i="3" s="1"/>
  <c r="J67" i="3" s="1"/>
  <c r="L23" i="3"/>
  <c r="J24" i="3"/>
  <c r="I32" i="3"/>
  <c r="I37" i="3" s="1"/>
  <c r="B112" i="1" l="1"/>
  <c r="B113" i="1" s="1"/>
  <c r="B114" i="1" s="1"/>
  <c r="B115" i="1" s="1"/>
  <c r="AY48" i="3"/>
  <c r="BA40" i="3"/>
  <c r="AZ43" i="3"/>
  <c r="AZ44" i="3"/>
  <c r="AZ45" i="3"/>
  <c r="AZ46" i="3"/>
  <c r="AZ47" i="3"/>
  <c r="AX48" i="3"/>
  <c r="AW61" i="3"/>
  <c r="AW64" i="3"/>
  <c r="G19" i="3"/>
  <c r="G36" i="3" s="1"/>
  <c r="G38" i="3" s="1"/>
  <c r="G60" i="3" s="1"/>
  <c r="G62" i="3" s="1"/>
  <c r="G68" i="3" s="1"/>
  <c r="G76" i="3" s="1"/>
  <c r="H15" i="3"/>
  <c r="K22" i="3"/>
  <c r="K35" i="3" s="1"/>
  <c r="K42" i="3" s="1"/>
  <c r="K59" i="3" s="1"/>
  <c r="K67" i="3" s="1"/>
  <c r="L14" i="3"/>
  <c r="K24" i="3"/>
  <c r="J32" i="3"/>
  <c r="J37" i="3" s="1"/>
  <c r="M23" i="3"/>
  <c r="B117" i="1" l="1"/>
  <c r="B118" i="1" s="1"/>
  <c r="B119" i="1" s="1"/>
  <c r="B120" i="1" s="1"/>
  <c r="B121" i="1" s="1"/>
  <c r="B122" i="1" s="1"/>
  <c r="AZ48" i="3"/>
  <c r="BB40" i="3"/>
  <c r="BA47" i="3"/>
  <c r="BA43" i="3"/>
  <c r="BA44" i="3"/>
  <c r="BA45" i="3"/>
  <c r="BA46" i="3"/>
  <c r="AY61" i="3"/>
  <c r="AY64" i="3"/>
  <c r="AX61" i="3"/>
  <c r="AX64" i="3"/>
  <c r="I15" i="3"/>
  <c r="H19" i="3"/>
  <c r="H36" i="3" s="1"/>
  <c r="H38" i="3" s="1"/>
  <c r="H60" i="3" s="1"/>
  <c r="H62" i="3" s="1"/>
  <c r="H68" i="3" s="1"/>
  <c r="H76" i="3" s="1"/>
  <c r="M14" i="3"/>
  <c r="L22" i="3"/>
  <c r="L35" i="3" s="1"/>
  <c r="L42" i="3" s="1"/>
  <c r="L59" i="3" s="1"/>
  <c r="L67" i="3" s="1"/>
  <c r="N23" i="3"/>
  <c r="L24" i="3"/>
  <c r="K32" i="3"/>
  <c r="K37" i="3" s="1"/>
  <c r="BA48" i="3" l="1"/>
  <c r="BB43" i="3"/>
  <c r="BB45" i="3"/>
  <c r="BB47" i="3"/>
  <c r="BC40" i="3"/>
  <c r="BB44" i="3"/>
  <c r="BB46" i="3"/>
  <c r="AZ64" i="3"/>
  <c r="AZ61" i="3"/>
  <c r="I19" i="3"/>
  <c r="I36" i="3" s="1"/>
  <c r="I38" i="3" s="1"/>
  <c r="I60" i="3" s="1"/>
  <c r="I62" i="3" s="1"/>
  <c r="I68" i="3" s="1"/>
  <c r="I76" i="3" s="1"/>
  <c r="J15" i="3"/>
  <c r="M22" i="3"/>
  <c r="M35" i="3" s="1"/>
  <c r="M42" i="3" s="1"/>
  <c r="M59" i="3" s="1"/>
  <c r="M67" i="3" s="1"/>
  <c r="N14" i="3"/>
  <c r="M24" i="3"/>
  <c r="L32" i="3"/>
  <c r="L37" i="3" s="1"/>
  <c r="O23" i="3"/>
  <c r="BC44" i="3" l="1"/>
  <c r="BC46" i="3"/>
  <c r="BC43" i="3"/>
  <c r="BC45" i="3"/>
  <c r="BC47" i="3"/>
  <c r="BB48" i="3"/>
  <c r="BA64" i="3"/>
  <c r="BA61" i="3"/>
  <c r="K15" i="3"/>
  <c r="J19" i="3"/>
  <c r="J36" i="3" s="1"/>
  <c r="J38" i="3" s="1"/>
  <c r="J60" i="3" s="1"/>
  <c r="J62" i="3" s="1"/>
  <c r="J68" i="3" s="1"/>
  <c r="J76" i="3" s="1"/>
  <c r="N22" i="3"/>
  <c r="N35" i="3" s="1"/>
  <c r="N42" i="3" s="1"/>
  <c r="N59" i="3" s="1"/>
  <c r="N67" i="3" s="1"/>
  <c r="O14" i="3"/>
  <c r="P23" i="3"/>
  <c r="N24" i="3"/>
  <c r="M32" i="3"/>
  <c r="M37" i="3" s="1"/>
  <c r="BB61" i="3" l="1"/>
  <c r="BB64" i="3"/>
  <c r="BC48" i="3"/>
  <c r="L15" i="3"/>
  <c r="K19" i="3"/>
  <c r="K36" i="3" s="1"/>
  <c r="K38" i="3" s="1"/>
  <c r="K60" i="3" s="1"/>
  <c r="K62" i="3" s="1"/>
  <c r="K68" i="3" s="1"/>
  <c r="K76" i="3" s="1"/>
  <c r="O22" i="3"/>
  <c r="O35" i="3" s="1"/>
  <c r="O42" i="3" s="1"/>
  <c r="O59" i="3" s="1"/>
  <c r="O67" i="3" s="1"/>
  <c r="P14" i="3"/>
  <c r="O24" i="3"/>
  <c r="N32" i="3"/>
  <c r="N37" i="3" s="1"/>
  <c r="Q23" i="3"/>
  <c r="BC61" i="3" l="1"/>
  <c r="BC64" i="3"/>
  <c r="L19" i="3"/>
  <c r="L36" i="3" s="1"/>
  <c r="L38" i="3" s="1"/>
  <c r="L60" i="3" s="1"/>
  <c r="L62" i="3" s="1"/>
  <c r="L68" i="3" s="1"/>
  <c r="L76" i="3" s="1"/>
  <c r="M15" i="3"/>
  <c r="P22" i="3"/>
  <c r="P35" i="3" s="1"/>
  <c r="P42" i="3" s="1"/>
  <c r="P59" i="3" s="1"/>
  <c r="P67" i="3" s="1"/>
  <c r="Q14" i="3"/>
  <c r="R23" i="3"/>
  <c r="P24" i="3"/>
  <c r="O32" i="3"/>
  <c r="O37" i="3" s="1"/>
  <c r="M19" i="3" l="1"/>
  <c r="M36" i="3" s="1"/>
  <c r="M38" i="3" s="1"/>
  <c r="M60" i="3" s="1"/>
  <c r="M62" i="3" s="1"/>
  <c r="M68" i="3" s="1"/>
  <c r="M76" i="3" s="1"/>
  <c r="N15" i="3"/>
  <c r="Q22" i="3"/>
  <c r="Q35" i="3" s="1"/>
  <c r="Q42" i="3" s="1"/>
  <c r="Q59" i="3" s="1"/>
  <c r="Q67" i="3" s="1"/>
  <c r="R14" i="3"/>
  <c r="Q24" i="3"/>
  <c r="P32" i="3"/>
  <c r="P37" i="3" s="1"/>
  <c r="S23" i="3"/>
  <c r="O15" i="3" l="1"/>
  <c r="N19" i="3"/>
  <c r="N36" i="3" s="1"/>
  <c r="N38" i="3" s="1"/>
  <c r="N60" i="3" s="1"/>
  <c r="N62" i="3" s="1"/>
  <c r="N68" i="3" s="1"/>
  <c r="N76" i="3" s="1"/>
  <c r="R22" i="3"/>
  <c r="R35" i="3" s="1"/>
  <c r="R42" i="3" s="1"/>
  <c r="R59" i="3" s="1"/>
  <c r="R67" i="3" s="1"/>
  <c r="S14" i="3"/>
  <c r="T23" i="3"/>
  <c r="R24" i="3"/>
  <c r="Q32" i="3"/>
  <c r="Q37" i="3" s="1"/>
  <c r="O19" i="3" l="1"/>
  <c r="O36" i="3" s="1"/>
  <c r="O38" i="3" s="1"/>
  <c r="O60" i="3" s="1"/>
  <c r="O62" i="3" s="1"/>
  <c r="O68" i="3" s="1"/>
  <c r="O76" i="3" s="1"/>
  <c r="P15" i="3"/>
  <c r="S22" i="3"/>
  <c r="S35" i="3" s="1"/>
  <c r="S42" i="3" s="1"/>
  <c r="S59" i="3" s="1"/>
  <c r="S67" i="3" s="1"/>
  <c r="T14" i="3"/>
  <c r="S24" i="3"/>
  <c r="R32" i="3"/>
  <c r="R37" i="3" s="1"/>
  <c r="U23" i="3"/>
  <c r="Q15" i="3" l="1"/>
  <c r="P19" i="3"/>
  <c r="P36" i="3" s="1"/>
  <c r="P38" i="3" s="1"/>
  <c r="P60" i="3" s="1"/>
  <c r="P62" i="3" s="1"/>
  <c r="P68" i="3" s="1"/>
  <c r="P76" i="3" s="1"/>
  <c r="T22" i="3"/>
  <c r="T35" i="3" s="1"/>
  <c r="T42" i="3" s="1"/>
  <c r="T59" i="3" s="1"/>
  <c r="T67" i="3" s="1"/>
  <c r="U14" i="3"/>
  <c r="V23" i="3"/>
  <c r="T24" i="3"/>
  <c r="S32" i="3"/>
  <c r="S37" i="3" s="1"/>
  <c r="Q19" i="3" l="1"/>
  <c r="Q36" i="3" s="1"/>
  <c r="Q38" i="3" s="1"/>
  <c r="Q60" i="3" s="1"/>
  <c r="Q62" i="3" s="1"/>
  <c r="Q68" i="3" s="1"/>
  <c r="Q76" i="3" s="1"/>
  <c r="R15" i="3"/>
  <c r="U22" i="3"/>
  <c r="U35" i="3" s="1"/>
  <c r="U42" i="3" s="1"/>
  <c r="U59" i="3" s="1"/>
  <c r="U67" i="3" s="1"/>
  <c r="V14" i="3"/>
  <c r="U24" i="3"/>
  <c r="T32" i="3"/>
  <c r="T37" i="3" s="1"/>
  <c r="W23" i="3"/>
  <c r="R19" i="3" l="1"/>
  <c r="R36" i="3" s="1"/>
  <c r="R38" i="3" s="1"/>
  <c r="R60" i="3" s="1"/>
  <c r="R62" i="3" s="1"/>
  <c r="R68" i="3" s="1"/>
  <c r="R76" i="3" s="1"/>
  <c r="S15" i="3"/>
  <c r="V22" i="3"/>
  <c r="V35" i="3" s="1"/>
  <c r="V42" i="3" s="1"/>
  <c r="V59" i="3" s="1"/>
  <c r="V67" i="3" s="1"/>
  <c r="W14" i="3"/>
  <c r="X23" i="3"/>
  <c r="V24" i="3"/>
  <c r="U32" i="3"/>
  <c r="U37" i="3" s="1"/>
  <c r="T15" i="3" l="1"/>
  <c r="S19" i="3"/>
  <c r="S36" i="3" s="1"/>
  <c r="S38" i="3" s="1"/>
  <c r="S60" i="3" s="1"/>
  <c r="S62" i="3" s="1"/>
  <c r="S68" i="3" s="1"/>
  <c r="S76" i="3" s="1"/>
  <c r="W22" i="3"/>
  <c r="W35" i="3" s="1"/>
  <c r="W42" i="3" s="1"/>
  <c r="W59" i="3" s="1"/>
  <c r="W67" i="3" s="1"/>
  <c r="X14" i="3"/>
  <c r="W24" i="3"/>
  <c r="V32" i="3"/>
  <c r="V37" i="3" s="1"/>
  <c r="Y23" i="3"/>
  <c r="T19" i="3" l="1"/>
  <c r="T36" i="3" s="1"/>
  <c r="T38" i="3" s="1"/>
  <c r="T60" i="3" s="1"/>
  <c r="T62" i="3" s="1"/>
  <c r="T68" i="3" s="1"/>
  <c r="T76" i="3" s="1"/>
  <c r="U15" i="3"/>
  <c r="X22" i="3"/>
  <c r="X35" i="3" s="1"/>
  <c r="X42" i="3" s="1"/>
  <c r="X59" i="3" s="1"/>
  <c r="X67" i="3" s="1"/>
  <c r="Y14" i="3"/>
  <c r="Z23" i="3"/>
  <c r="X24" i="3"/>
  <c r="W32" i="3"/>
  <c r="W37" i="3" s="1"/>
  <c r="U19" i="3" l="1"/>
  <c r="U36" i="3" s="1"/>
  <c r="U38" i="3" s="1"/>
  <c r="U60" i="3" s="1"/>
  <c r="U62" i="3" s="1"/>
  <c r="U68" i="3" s="1"/>
  <c r="U76" i="3" s="1"/>
  <c r="V15" i="3"/>
  <c r="Y22" i="3"/>
  <c r="Y35" i="3" s="1"/>
  <c r="Y42" i="3" s="1"/>
  <c r="Y59" i="3" s="1"/>
  <c r="Y67" i="3" s="1"/>
  <c r="Z14" i="3"/>
  <c r="Y24" i="3"/>
  <c r="X32" i="3"/>
  <c r="X37" i="3" s="1"/>
  <c r="AA23" i="3"/>
  <c r="V19" i="3" l="1"/>
  <c r="V36" i="3" s="1"/>
  <c r="V38" i="3" s="1"/>
  <c r="V60" i="3" s="1"/>
  <c r="V62" i="3" s="1"/>
  <c r="V68" i="3" s="1"/>
  <c r="V76" i="3" s="1"/>
  <c r="W15" i="3"/>
  <c r="Z22" i="3"/>
  <c r="Z35" i="3" s="1"/>
  <c r="Z42" i="3" s="1"/>
  <c r="Z59" i="3" s="1"/>
  <c r="Z67" i="3" s="1"/>
  <c r="AA14" i="3"/>
  <c r="AB23" i="3"/>
  <c r="Z24" i="3"/>
  <c r="Y32" i="3"/>
  <c r="Y37" i="3" s="1"/>
  <c r="X15" i="3" l="1"/>
  <c r="W19" i="3"/>
  <c r="W36" i="3" s="1"/>
  <c r="W38" i="3" s="1"/>
  <c r="W60" i="3" s="1"/>
  <c r="W62" i="3" s="1"/>
  <c r="W68" i="3" s="1"/>
  <c r="W76" i="3" s="1"/>
  <c r="AA22" i="3"/>
  <c r="AA35" i="3" s="1"/>
  <c r="AA42" i="3" s="1"/>
  <c r="AA59" i="3" s="1"/>
  <c r="AA67" i="3" s="1"/>
  <c r="AB14" i="3"/>
  <c r="AA24" i="3"/>
  <c r="Z32" i="3"/>
  <c r="Z37" i="3" s="1"/>
  <c r="AC23" i="3"/>
  <c r="Y15" i="3" l="1"/>
  <c r="X19" i="3"/>
  <c r="X36" i="3" s="1"/>
  <c r="X38" i="3" s="1"/>
  <c r="X60" i="3" s="1"/>
  <c r="X62" i="3" s="1"/>
  <c r="X68" i="3" s="1"/>
  <c r="X76" i="3" s="1"/>
  <c r="AB22" i="3"/>
  <c r="AB35" i="3" s="1"/>
  <c r="AB42" i="3" s="1"/>
  <c r="AB59" i="3" s="1"/>
  <c r="AB67" i="3" s="1"/>
  <c r="AC14" i="3"/>
  <c r="AD23" i="3"/>
  <c r="AB24" i="3"/>
  <c r="AA32" i="3"/>
  <c r="AA37" i="3" s="1"/>
  <c r="Z15" i="3" l="1"/>
  <c r="Y19" i="3"/>
  <c r="Y36" i="3" s="1"/>
  <c r="Y38" i="3" s="1"/>
  <c r="Y60" i="3" s="1"/>
  <c r="Y62" i="3" s="1"/>
  <c r="Y68" i="3" s="1"/>
  <c r="Y76" i="3" s="1"/>
  <c r="AC22" i="3"/>
  <c r="AC35" i="3" s="1"/>
  <c r="AC42" i="3" s="1"/>
  <c r="AC59" i="3" s="1"/>
  <c r="AC67" i="3" s="1"/>
  <c r="AD14" i="3"/>
  <c r="AC24" i="3"/>
  <c r="AB32" i="3"/>
  <c r="AB37" i="3" s="1"/>
  <c r="AE23" i="3"/>
  <c r="Z19" i="3" l="1"/>
  <c r="Z36" i="3" s="1"/>
  <c r="Z38" i="3" s="1"/>
  <c r="Z60" i="3" s="1"/>
  <c r="Z62" i="3" s="1"/>
  <c r="Z68" i="3" s="1"/>
  <c r="Z76" i="3" s="1"/>
  <c r="AA15" i="3"/>
  <c r="AD22" i="3"/>
  <c r="AD35" i="3" s="1"/>
  <c r="AD42" i="3" s="1"/>
  <c r="AD59" i="3" s="1"/>
  <c r="AD67" i="3" s="1"/>
  <c r="AE14" i="3"/>
  <c r="AF23" i="3"/>
  <c r="AD24" i="3"/>
  <c r="AC32" i="3"/>
  <c r="AC37" i="3" s="1"/>
  <c r="AB15" i="3" l="1"/>
  <c r="AA19" i="3"/>
  <c r="AA36" i="3" s="1"/>
  <c r="AA38" i="3" s="1"/>
  <c r="AA60" i="3" s="1"/>
  <c r="AA62" i="3" s="1"/>
  <c r="AA68" i="3" s="1"/>
  <c r="AA76" i="3" s="1"/>
  <c r="AE22" i="3"/>
  <c r="AE35" i="3" s="1"/>
  <c r="AE42" i="3" s="1"/>
  <c r="AE59" i="3" s="1"/>
  <c r="AE67" i="3" s="1"/>
  <c r="AF14" i="3"/>
  <c r="AE24" i="3"/>
  <c r="AD32" i="3"/>
  <c r="AD37" i="3" s="1"/>
  <c r="AG23" i="3"/>
  <c r="AB19" i="3" l="1"/>
  <c r="AB36" i="3" s="1"/>
  <c r="AB38" i="3" s="1"/>
  <c r="AB60" i="3" s="1"/>
  <c r="AB62" i="3" s="1"/>
  <c r="AB68" i="3" s="1"/>
  <c r="AB76" i="3" s="1"/>
  <c r="AC15" i="3"/>
  <c r="AF22" i="3"/>
  <c r="AF35" i="3" s="1"/>
  <c r="AF42" i="3" s="1"/>
  <c r="AF59" i="3" s="1"/>
  <c r="AF67" i="3" s="1"/>
  <c r="AG14" i="3"/>
  <c r="AH23" i="3"/>
  <c r="AF24" i="3"/>
  <c r="AE32" i="3"/>
  <c r="AE37" i="3" s="1"/>
  <c r="AC19" i="3" l="1"/>
  <c r="AC36" i="3" s="1"/>
  <c r="AC38" i="3" s="1"/>
  <c r="AC60" i="3" s="1"/>
  <c r="AC62" i="3" s="1"/>
  <c r="AC68" i="3" s="1"/>
  <c r="AC76" i="3" s="1"/>
  <c r="AD15" i="3"/>
  <c r="AG22" i="3"/>
  <c r="AG35" i="3" s="1"/>
  <c r="AG42" i="3" s="1"/>
  <c r="AG59" i="3" s="1"/>
  <c r="AG67" i="3" s="1"/>
  <c r="AH14" i="3"/>
  <c r="AG24" i="3"/>
  <c r="AF32" i="3"/>
  <c r="AF37" i="3" s="1"/>
  <c r="AI23" i="3"/>
  <c r="AD19" i="3" l="1"/>
  <c r="AD36" i="3" s="1"/>
  <c r="AD38" i="3" s="1"/>
  <c r="AD60" i="3" s="1"/>
  <c r="AD62" i="3" s="1"/>
  <c r="AD68" i="3" s="1"/>
  <c r="AD76" i="3" s="1"/>
  <c r="AE15" i="3"/>
  <c r="AH22" i="3"/>
  <c r="AH35" i="3" s="1"/>
  <c r="AH42" i="3" s="1"/>
  <c r="AH59" i="3" s="1"/>
  <c r="AH67" i="3" s="1"/>
  <c r="AI14" i="3"/>
  <c r="AJ23" i="3"/>
  <c r="AH24" i="3"/>
  <c r="AG32" i="3"/>
  <c r="AG37" i="3" s="1"/>
  <c r="AE19" i="3" l="1"/>
  <c r="AE36" i="3" s="1"/>
  <c r="AE38" i="3" s="1"/>
  <c r="AE60" i="3" s="1"/>
  <c r="AE62" i="3" s="1"/>
  <c r="AE68" i="3" s="1"/>
  <c r="AE76" i="3" s="1"/>
  <c r="AF15" i="3"/>
  <c r="AI22" i="3"/>
  <c r="AI35" i="3" s="1"/>
  <c r="AI42" i="3" s="1"/>
  <c r="AI59" i="3" s="1"/>
  <c r="AI67" i="3" s="1"/>
  <c r="AJ14" i="3"/>
  <c r="AI24" i="3"/>
  <c r="AH32" i="3"/>
  <c r="AH37" i="3" s="1"/>
  <c r="AK23" i="3"/>
  <c r="AG15" i="3" l="1"/>
  <c r="AF19" i="3"/>
  <c r="AF36" i="3" s="1"/>
  <c r="AF38" i="3" s="1"/>
  <c r="AF60" i="3" s="1"/>
  <c r="AF62" i="3" s="1"/>
  <c r="AF68" i="3" s="1"/>
  <c r="AF76" i="3" s="1"/>
  <c r="AJ22" i="3"/>
  <c r="AJ35" i="3" s="1"/>
  <c r="AJ42" i="3" s="1"/>
  <c r="AJ59" i="3" s="1"/>
  <c r="AJ67" i="3" s="1"/>
  <c r="AK14" i="3"/>
  <c r="AL23" i="3"/>
  <c r="AJ24" i="3"/>
  <c r="AI32" i="3"/>
  <c r="AI37" i="3" s="1"/>
  <c r="AG19" i="3" l="1"/>
  <c r="AG36" i="3" s="1"/>
  <c r="AG38" i="3" s="1"/>
  <c r="AG60" i="3" s="1"/>
  <c r="AG62" i="3" s="1"/>
  <c r="AG68" i="3" s="1"/>
  <c r="AG76" i="3" s="1"/>
  <c r="AH15" i="3"/>
  <c r="AK22" i="3"/>
  <c r="AK35" i="3" s="1"/>
  <c r="AK42" i="3" s="1"/>
  <c r="AK59" i="3" s="1"/>
  <c r="AK67" i="3" s="1"/>
  <c r="AL14" i="3"/>
  <c r="AK24" i="3"/>
  <c r="AJ32" i="3"/>
  <c r="AJ37" i="3" s="1"/>
  <c r="AM23" i="3"/>
  <c r="AI15" i="3" l="1"/>
  <c r="AH19" i="3"/>
  <c r="AH36" i="3" s="1"/>
  <c r="AH38" i="3" s="1"/>
  <c r="AH60" i="3" s="1"/>
  <c r="AH62" i="3" s="1"/>
  <c r="AH68" i="3" s="1"/>
  <c r="AH76" i="3" s="1"/>
  <c r="AL22" i="3"/>
  <c r="AL35" i="3" s="1"/>
  <c r="AL42" i="3" s="1"/>
  <c r="AL59" i="3" s="1"/>
  <c r="AL67" i="3" s="1"/>
  <c r="AM14" i="3"/>
  <c r="AN23" i="3"/>
  <c r="AL24" i="3"/>
  <c r="AK32" i="3"/>
  <c r="AK37" i="3" s="1"/>
  <c r="AJ15" i="3" l="1"/>
  <c r="AI19" i="3"/>
  <c r="AI36" i="3" s="1"/>
  <c r="AI38" i="3" s="1"/>
  <c r="AI60" i="3" s="1"/>
  <c r="AI62" i="3" s="1"/>
  <c r="AI68" i="3" s="1"/>
  <c r="AI76" i="3" s="1"/>
  <c r="AM22" i="3"/>
  <c r="AM35" i="3" s="1"/>
  <c r="AM42" i="3" s="1"/>
  <c r="AM59" i="3" s="1"/>
  <c r="AM67" i="3" s="1"/>
  <c r="AN14" i="3"/>
  <c r="AM24" i="3"/>
  <c r="AL32" i="3"/>
  <c r="AL37" i="3" s="1"/>
  <c r="AO23" i="3"/>
  <c r="AK15" i="3" l="1"/>
  <c r="AJ19" i="3"/>
  <c r="AJ36" i="3" s="1"/>
  <c r="AJ38" i="3" s="1"/>
  <c r="AJ60" i="3" s="1"/>
  <c r="AJ62" i="3" s="1"/>
  <c r="AJ68" i="3" s="1"/>
  <c r="AJ76" i="3" s="1"/>
  <c r="AN22" i="3"/>
  <c r="AN35" i="3" s="1"/>
  <c r="AN42" i="3" s="1"/>
  <c r="AN59" i="3" s="1"/>
  <c r="AN67" i="3" s="1"/>
  <c r="AO14" i="3"/>
  <c r="AP23" i="3"/>
  <c r="AN24" i="3"/>
  <c r="AM32" i="3"/>
  <c r="AM37" i="3" s="1"/>
  <c r="AK19" i="3" l="1"/>
  <c r="AK36" i="3" s="1"/>
  <c r="AK38" i="3" s="1"/>
  <c r="AK60" i="3" s="1"/>
  <c r="AK62" i="3" s="1"/>
  <c r="AK68" i="3" s="1"/>
  <c r="AK76" i="3" s="1"/>
  <c r="AL15" i="3"/>
  <c r="AO22" i="3"/>
  <c r="AO35" i="3" s="1"/>
  <c r="AO42" i="3" s="1"/>
  <c r="AO59" i="3" s="1"/>
  <c r="AO67" i="3" s="1"/>
  <c r="AP14" i="3"/>
  <c r="AO24" i="3"/>
  <c r="AN32" i="3"/>
  <c r="AN37" i="3" s="1"/>
  <c r="AQ23" i="3"/>
  <c r="AM15" i="3" l="1"/>
  <c r="AL19" i="3"/>
  <c r="AL36" i="3" s="1"/>
  <c r="AL38" i="3" s="1"/>
  <c r="AL60" i="3" s="1"/>
  <c r="AL62" i="3" s="1"/>
  <c r="AL68" i="3" s="1"/>
  <c r="AL76" i="3" s="1"/>
  <c r="AP22" i="3"/>
  <c r="AP35" i="3" s="1"/>
  <c r="AP42" i="3" s="1"/>
  <c r="AP59" i="3" s="1"/>
  <c r="AP67" i="3" s="1"/>
  <c r="AQ14" i="3"/>
  <c r="AR23" i="3"/>
  <c r="AS23" i="3" s="1"/>
  <c r="AP24" i="3"/>
  <c r="AO32" i="3"/>
  <c r="AO37" i="3" s="1"/>
  <c r="AT23" i="3" l="1"/>
  <c r="AM19" i="3"/>
  <c r="AM36" i="3" s="1"/>
  <c r="AM38" i="3" s="1"/>
  <c r="AM60" i="3" s="1"/>
  <c r="AM62" i="3" s="1"/>
  <c r="AM68" i="3" s="1"/>
  <c r="AM76" i="3" s="1"/>
  <c r="AN15" i="3"/>
  <c r="AQ22" i="3"/>
  <c r="AQ35" i="3" s="1"/>
  <c r="AQ42" i="3" s="1"/>
  <c r="AQ59" i="3" s="1"/>
  <c r="AQ67" i="3" s="1"/>
  <c r="AR14" i="3"/>
  <c r="AQ24" i="3"/>
  <c r="AP32" i="3"/>
  <c r="AP37" i="3" s="1"/>
  <c r="AU23" i="3" l="1"/>
  <c r="AR22" i="3"/>
  <c r="AR35" i="3" s="1"/>
  <c r="AR42" i="3" s="1"/>
  <c r="AR59" i="3" s="1"/>
  <c r="AR67" i="3" s="1"/>
  <c r="AS14" i="3"/>
  <c r="AO15" i="3"/>
  <c r="AN19" i="3"/>
  <c r="AN36" i="3" s="1"/>
  <c r="AN38" i="3" s="1"/>
  <c r="AN60" i="3" s="1"/>
  <c r="AN62" i="3" s="1"/>
  <c r="AN68" i="3" s="1"/>
  <c r="AN76" i="3" s="1"/>
  <c r="AR24" i="3"/>
  <c r="AQ32" i="3"/>
  <c r="AQ37" i="3" s="1"/>
  <c r="AR32" i="3" l="1"/>
  <c r="AR37" i="3" s="1"/>
  <c r="AS24" i="3"/>
  <c r="AT14" i="3"/>
  <c r="AS22" i="3"/>
  <c r="AS35" i="3" s="1"/>
  <c r="AS42" i="3" s="1"/>
  <c r="AS59" i="3" s="1"/>
  <c r="AS67" i="3" s="1"/>
  <c r="AV23" i="3"/>
  <c r="AO19" i="3"/>
  <c r="AO36" i="3" s="1"/>
  <c r="AO38" i="3" s="1"/>
  <c r="AO60" i="3" s="1"/>
  <c r="AO62" i="3" s="1"/>
  <c r="AO68" i="3" s="1"/>
  <c r="AO76" i="3" s="1"/>
  <c r="AP15" i="3"/>
  <c r="AW23" i="3" l="1"/>
  <c r="AT22" i="3"/>
  <c r="AT35" i="3" s="1"/>
  <c r="AT42" i="3" s="1"/>
  <c r="AT59" i="3" s="1"/>
  <c r="AT67" i="3" s="1"/>
  <c r="AU14" i="3"/>
  <c r="AT24" i="3"/>
  <c r="AS32" i="3"/>
  <c r="AS37" i="3" s="1"/>
  <c r="AQ15" i="3"/>
  <c r="AP19" i="3"/>
  <c r="AP36" i="3" s="1"/>
  <c r="AP38" i="3" s="1"/>
  <c r="AP60" i="3" s="1"/>
  <c r="AP62" i="3" s="1"/>
  <c r="AP68" i="3" s="1"/>
  <c r="AP76" i="3" s="1"/>
  <c r="AU24" i="3" l="1"/>
  <c r="AT32" i="3"/>
  <c r="AT37" i="3" s="1"/>
  <c r="AV14" i="3"/>
  <c r="AU22" i="3"/>
  <c r="AU35" i="3" s="1"/>
  <c r="AU42" i="3" s="1"/>
  <c r="AU59" i="3" s="1"/>
  <c r="AU67" i="3" s="1"/>
  <c r="AX23" i="3"/>
  <c r="AR15" i="3"/>
  <c r="AQ19" i="3"/>
  <c r="AQ36" i="3" s="1"/>
  <c r="AQ38" i="3" s="1"/>
  <c r="AQ60" i="3" s="1"/>
  <c r="AQ62" i="3" s="1"/>
  <c r="AQ68" i="3" s="1"/>
  <c r="AQ76" i="3" s="1"/>
  <c r="AR19" i="3" l="1"/>
  <c r="AR36" i="3" s="1"/>
  <c r="AR38" i="3" s="1"/>
  <c r="AR60" i="3" s="1"/>
  <c r="AR62" i="3" s="1"/>
  <c r="AR68" i="3" s="1"/>
  <c r="AR76" i="3" s="1"/>
  <c r="AS15" i="3"/>
  <c r="AV22" i="3"/>
  <c r="AV35" i="3" s="1"/>
  <c r="AV42" i="3" s="1"/>
  <c r="AV59" i="3" s="1"/>
  <c r="AV67" i="3" s="1"/>
  <c r="AW14" i="3"/>
  <c r="AV24" i="3"/>
  <c r="AU32" i="3"/>
  <c r="AU37" i="3" s="1"/>
  <c r="AY23" i="3"/>
  <c r="AW24" i="3" l="1"/>
  <c r="AV32" i="3"/>
  <c r="AV37" i="3" s="1"/>
  <c r="AZ23" i="3"/>
  <c r="AW22" i="3"/>
  <c r="AW35" i="3" s="1"/>
  <c r="AW42" i="3" s="1"/>
  <c r="AW59" i="3" s="1"/>
  <c r="AW67" i="3" s="1"/>
  <c r="AX14" i="3"/>
  <c r="AT15" i="3"/>
  <c r="AS19" i="3"/>
  <c r="AS36" i="3" s="1"/>
  <c r="AS38" i="3" s="1"/>
  <c r="AS60" i="3" s="1"/>
  <c r="AS62" i="3" s="1"/>
  <c r="AS68" i="3" s="1"/>
  <c r="AS76" i="3" s="1"/>
  <c r="AX22" i="3" l="1"/>
  <c r="AX35" i="3" s="1"/>
  <c r="AX42" i="3" s="1"/>
  <c r="AX59" i="3" s="1"/>
  <c r="AX67" i="3" s="1"/>
  <c r="AY14" i="3"/>
  <c r="AT19" i="3"/>
  <c r="AT36" i="3" s="1"/>
  <c r="AT38" i="3" s="1"/>
  <c r="AT60" i="3" s="1"/>
  <c r="AT62" i="3" s="1"/>
  <c r="AT68" i="3" s="1"/>
  <c r="AT76" i="3" s="1"/>
  <c r="AU15" i="3"/>
  <c r="BA23" i="3"/>
  <c r="AX24" i="3"/>
  <c r="AW32" i="3"/>
  <c r="AW37" i="3" s="1"/>
  <c r="AY24" i="3" l="1"/>
  <c r="AX32" i="3"/>
  <c r="AX37" i="3" s="1"/>
  <c r="BB23" i="3"/>
  <c r="AV15" i="3"/>
  <c r="AU19" i="3"/>
  <c r="AU36" i="3" s="1"/>
  <c r="AU38" i="3" s="1"/>
  <c r="AU60" i="3" s="1"/>
  <c r="AU62" i="3" s="1"/>
  <c r="AU68" i="3" s="1"/>
  <c r="AU76" i="3" s="1"/>
  <c r="AZ14" i="3"/>
  <c r="AY22" i="3"/>
  <c r="AY35" i="3" s="1"/>
  <c r="AY42" i="3" s="1"/>
  <c r="AY59" i="3" s="1"/>
  <c r="AY67" i="3" s="1"/>
  <c r="BC23" i="3" l="1"/>
  <c r="AZ22" i="3"/>
  <c r="AZ35" i="3" s="1"/>
  <c r="AZ42" i="3" s="1"/>
  <c r="AZ59" i="3" s="1"/>
  <c r="AZ67" i="3" s="1"/>
  <c r="BA14" i="3"/>
  <c r="AV19" i="3"/>
  <c r="AV36" i="3" s="1"/>
  <c r="AV38" i="3" s="1"/>
  <c r="AV60" i="3" s="1"/>
  <c r="AV62" i="3" s="1"/>
  <c r="AV68" i="3" s="1"/>
  <c r="AV76" i="3" s="1"/>
  <c r="AW15" i="3"/>
  <c r="AZ24" i="3"/>
  <c r="AY32" i="3"/>
  <c r="AY37" i="3" s="1"/>
  <c r="BA24" i="3" l="1"/>
  <c r="AZ32" i="3"/>
  <c r="AZ37" i="3" s="1"/>
  <c r="AW19" i="3"/>
  <c r="AW36" i="3" s="1"/>
  <c r="AW38" i="3" s="1"/>
  <c r="AW60" i="3" s="1"/>
  <c r="AW62" i="3" s="1"/>
  <c r="AW68" i="3" s="1"/>
  <c r="AW76" i="3" s="1"/>
  <c r="AX15" i="3"/>
  <c r="BB14" i="3"/>
  <c r="BA22" i="3"/>
  <c r="BA35" i="3" s="1"/>
  <c r="BA42" i="3" s="1"/>
  <c r="BA59" i="3" s="1"/>
  <c r="BA67" i="3" s="1"/>
  <c r="AX19" i="3" l="1"/>
  <c r="AX36" i="3" s="1"/>
  <c r="AX38" i="3" s="1"/>
  <c r="AX60" i="3" s="1"/>
  <c r="AX62" i="3" s="1"/>
  <c r="AX68" i="3" s="1"/>
  <c r="AX76" i="3" s="1"/>
  <c r="AY15" i="3"/>
  <c r="BB24" i="3"/>
  <c r="BA32" i="3"/>
  <c r="BA37" i="3" s="1"/>
  <c r="BC14" i="3"/>
  <c r="BC22" i="3" s="1"/>
  <c r="BC35" i="3" s="1"/>
  <c r="BC42" i="3" s="1"/>
  <c r="BC59" i="3" s="1"/>
  <c r="BC67" i="3" s="1"/>
  <c r="BB22" i="3"/>
  <c r="BB35" i="3" s="1"/>
  <c r="BB42" i="3" s="1"/>
  <c r="BB59" i="3" s="1"/>
  <c r="BB67" i="3" s="1"/>
  <c r="BC24" i="3" l="1"/>
  <c r="BC32" i="3" s="1"/>
  <c r="BC37" i="3" s="1"/>
  <c r="BB32" i="3"/>
  <c r="BB37" i="3" s="1"/>
  <c r="AZ15" i="3"/>
  <c r="AY19" i="3"/>
  <c r="AY36" i="3" s="1"/>
  <c r="AY38" i="3" s="1"/>
  <c r="AY60" i="3" s="1"/>
  <c r="AY62" i="3" s="1"/>
  <c r="AY68" i="3" s="1"/>
  <c r="AY76" i="3" s="1"/>
  <c r="BA15" i="3" l="1"/>
  <c r="AZ19" i="3"/>
  <c r="AZ36" i="3" s="1"/>
  <c r="AZ38" i="3" s="1"/>
  <c r="AZ60" i="3" s="1"/>
  <c r="AZ62" i="3" s="1"/>
  <c r="AZ68" i="3" s="1"/>
  <c r="AZ76" i="3" s="1"/>
  <c r="BA19" i="3" l="1"/>
  <c r="BA36" i="3" s="1"/>
  <c r="BA38" i="3" s="1"/>
  <c r="BA60" i="3" s="1"/>
  <c r="BA62" i="3" s="1"/>
  <c r="BA68" i="3" s="1"/>
  <c r="BA76" i="3" s="1"/>
  <c r="BB15" i="3"/>
  <c r="BC15" i="3" l="1"/>
  <c r="BC19" i="3" s="1"/>
  <c r="BC36" i="3" s="1"/>
  <c r="BC38" i="3" s="1"/>
  <c r="BC60" i="3" s="1"/>
  <c r="BC62" i="3" s="1"/>
  <c r="BC68" i="3" s="1"/>
  <c r="BC76" i="3" s="1"/>
  <c r="BB19" i="3"/>
  <c r="BB36" i="3" s="1"/>
  <c r="BB38" i="3" s="1"/>
  <c r="BB60" i="3" s="1"/>
  <c r="BB62" i="3" s="1"/>
  <c r="BB68" i="3" s="1"/>
  <c r="BB76" i="3" s="1"/>
  <c r="H51" i="1"/>
  <c r="H133" i="1"/>
  <c r="E137" i="1"/>
  <c r="E138" i="1"/>
  <c r="E139" i="1"/>
  <c r="H139" i="1"/>
  <c r="E140" i="1"/>
  <c r="E141" i="1"/>
  <c r="E142" i="1"/>
  <c r="E143" i="1"/>
  <c r="E144" i="1"/>
  <c r="E145" i="1"/>
  <c r="H145" i="1"/>
  <c r="H171" i="1"/>
  <c r="H172" i="1"/>
  <c r="H173" i="1"/>
</calcChain>
</file>

<file path=xl/sharedStrings.xml><?xml version="1.0" encoding="utf-8"?>
<sst xmlns="http://schemas.openxmlformats.org/spreadsheetml/2006/main" count="404" uniqueCount="292">
  <si>
    <t>Development Plan Sources and Uses</t>
  </si>
  <si>
    <t>Respondent:</t>
  </si>
  <si>
    <t>Project:</t>
  </si>
  <si>
    <t>Date:</t>
  </si>
  <si>
    <t>Input Data Into White Cells Only</t>
  </si>
  <si>
    <t>Total Acres:</t>
  </si>
  <si>
    <t>Total Improv. SF:</t>
  </si>
  <si>
    <t>Phase</t>
  </si>
  <si>
    <t>Uses</t>
  </si>
  <si>
    <t>Amount</t>
  </si>
  <si>
    <t>I</t>
  </si>
  <si>
    <t>Site Control and Acquisition (PSADA)</t>
  </si>
  <si>
    <t>RFQP Development Plan Submission Requirements</t>
  </si>
  <si>
    <t>Pre-Development / Due Diligence Period</t>
  </si>
  <si>
    <t>Pre-Development / Permit &amp; Approval Period</t>
  </si>
  <si>
    <t>Pre-Development / Financing Period</t>
  </si>
  <si>
    <t>Appraisal</t>
  </si>
  <si>
    <t>Legal</t>
  </si>
  <si>
    <t>Title</t>
  </si>
  <si>
    <t>Capital Call and Payment</t>
  </si>
  <si>
    <t>Other</t>
  </si>
  <si>
    <t xml:space="preserve">        Sub Total</t>
  </si>
  <si>
    <t xml:space="preserve"> </t>
  </si>
  <si>
    <t>II</t>
  </si>
  <si>
    <t>Permits and Approvals</t>
  </si>
  <si>
    <t>Zoning Approvals</t>
  </si>
  <si>
    <t>Planning Board Site Plan Approval</t>
  </si>
  <si>
    <t>Traffic and Parking Studies</t>
  </si>
  <si>
    <t>Utility Company Coordination and Approvals</t>
  </si>
  <si>
    <t>Transit Agency Approvals (If Applicable)</t>
  </si>
  <si>
    <t>Environmental Permit Applications (Stormwater, Wetlands, LSRP review)</t>
  </si>
  <si>
    <t>Building Permit Preparation (not issuance)</t>
  </si>
  <si>
    <t>III</t>
  </si>
  <si>
    <t>Pre-Construction and Site Preparation (Horizontal Work)</t>
  </si>
  <si>
    <t>Contruction Package Bonding</t>
  </si>
  <si>
    <t>Pre-Construction Mobilization</t>
  </si>
  <si>
    <t>Demolition &amp; Removal of Existing Surfaces, Materials and or Facilities</t>
  </si>
  <si>
    <t>Relocation of Existing Assets and or Facilities (If Applicable)</t>
  </si>
  <si>
    <t>Environmental Remediation</t>
  </si>
  <si>
    <t>Ground Improvements</t>
  </si>
  <si>
    <t>On-Site</t>
  </si>
  <si>
    <t>Off-Site</t>
  </si>
  <si>
    <t>Civil, Horizonal Utilties and Infrastructure</t>
  </si>
  <si>
    <t>Residential Parking</t>
  </si>
  <si>
    <t>NJT Commuter Parking</t>
  </si>
  <si>
    <t>Note:</t>
  </si>
  <si>
    <t xml:space="preserve">Parking-related soft costs (e.g., professional services, design, engineering, permitting) must be included in their respective categories and should not be duplicated in the parking lines above. Only direct/incremental construction items specific to each parking area should be entered. </t>
  </si>
  <si>
    <t>IV</t>
  </si>
  <si>
    <t>Vertical Construction and Stabilization</t>
  </si>
  <si>
    <t>Building Foundations &amp; Superstructure Systems</t>
  </si>
  <si>
    <t>Building Envelope &amp; MEP Rough-In</t>
  </si>
  <si>
    <t>Interior Build-Out</t>
  </si>
  <si>
    <t>FF&amp;E Installation</t>
  </si>
  <si>
    <t>Site and Streetscape Finishing</t>
  </si>
  <si>
    <t>Final Inspections, Commissioning, and COO</t>
  </si>
  <si>
    <t>Lease-Up &amp; Stabilization</t>
  </si>
  <si>
    <t>General Conditions</t>
  </si>
  <si>
    <t>Overhead and Profit</t>
  </si>
  <si>
    <t>V</t>
  </si>
  <si>
    <t>Professional Services</t>
  </si>
  <si>
    <t xml:space="preserve">Attorney </t>
  </si>
  <si>
    <t>Appraisal and/or Market Analysis</t>
  </si>
  <si>
    <t>Zoning and Planning Consultant</t>
  </si>
  <si>
    <t>Geotechnical Consultant</t>
  </si>
  <si>
    <t xml:space="preserve">Architect and Engineer </t>
  </si>
  <si>
    <t>Green Building/LEED Consultant</t>
  </si>
  <si>
    <t xml:space="preserve">Construction Manager </t>
  </si>
  <si>
    <t>Environmental Consultant</t>
  </si>
  <si>
    <t>Historical/Cultural Resources Consultant</t>
  </si>
  <si>
    <t>Surveyor</t>
  </si>
  <si>
    <t>Owner's Representative (if applicable)</t>
  </si>
  <si>
    <t>Other:</t>
  </si>
  <si>
    <t>VI</t>
  </si>
  <si>
    <t>Financing and Other Costs</t>
  </si>
  <si>
    <t>Financing Fees</t>
  </si>
  <si>
    <t>Application Fees</t>
  </si>
  <si>
    <t>Commitment Fees</t>
  </si>
  <si>
    <t>Financing: Professional Fees</t>
  </si>
  <si>
    <t>Environmental</t>
  </si>
  <si>
    <t>Construction Review and Meetings</t>
  </si>
  <si>
    <t>Financing: Interest</t>
  </si>
  <si>
    <t>Construction Interest</t>
  </si>
  <si>
    <t>Other Capitalized Interest</t>
  </si>
  <si>
    <t>Negative Arbitrage (if applicable)</t>
  </si>
  <si>
    <t>Title Policy and Related Fees</t>
  </si>
  <si>
    <t>Construction Draws and Updates</t>
  </si>
  <si>
    <t>Working Capital - Initial Occupancy</t>
  </si>
  <si>
    <t>Management Staff</t>
  </si>
  <si>
    <t>Advertising</t>
  </si>
  <si>
    <t>Insurance</t>
  </si>
  <si>
    <t>Liability Insurance</t>
  </si>
  <si>
    <t>Property Insurance (Builder's Risk)</t>
  </si>
  <si>
    <t>Permits and Fees</t>
  </si>
  <si>
    <t>Zoning and Planning</t>
  </si>
  <si>
    <t>Building and Related Permits</t>
  </si>
  <si>
    <t>Utility Connnection Fees</t>
  </si>
  <si>
    <t>Required Escrows</t>
  </si>
  <si>
    <t>Working Capital (Until Stabilized Occupancy)</t>
  </si>
  <si>
    <t>Operating Deficit Escrow</t>
  </si>
  <si>
    <t xml:space="preserve">Financing Escrows </t>
  </si>
  <si>
    <t>Taxes</t>
  </si>
  <si>
    <t>VII</t>
  </si>
  <si>
    <t>Contingency</t>
  </si>
  <si>
    <t>Project Contingency</t>
  </si>
  <si>
    <t>VIII</t>
  </si>
  <si>
    <t>Development Fee</t>
  </si>
  <si>
    <t>Fee as Total Dollar Figure</t>
  </si>
  <si>
    <t>Sub Total</t>
  </si>
  <si>
    <t>IX</t>
  </si>
  <si>
    <t>TOTAL</t>
  </si>
  <si>
    <t>Use Gap Analysis</t>
  </si>
  <si>
    <t>X</t>
  </si>
  <si>
    <t>% of Total</t>
  </si>
  <si>
    <t>SF Cost</t>
  </si>
  <si>
    <t>Permanent Uses</t>
  </si>
  <si>
    <t>Construction Uses</t>
  </si>
  <si>
    <t>Vertical Construction and Stabilazation</t>
  </si>
  <si>
    <t>Total</t>
  </si>
  <si>
    <t>XI</t>
  </si>
  <si>
    <t>Construction Funding Sources</t>
  </si>
  <si>
    <t>Ann. Interest Rate</t>
  </si>
  <si>
    <t>Term (yrs)</t>
  </si>
  <si>
    <t>Amortization</t>
  </si>
  <si>
    <t>Ann. Paymt</t>
  </si>
  <si>
    <t>Gap Analysis</t>
  </si>
  <si>
    <t>XII</t>
  </si>
  <si>
    <t>Total Permanent Funding Sources</t>
  </si>
  <si>
    <t>XIII</t>
  </si>
  <si>
    <t>This template and its formulas are for illustrative purposes only. Respondents are solely responsible for all financial terms and assumptions. The Authority does not guarantee the accuracy of this template.</t>
  </si>
  <si>
    <t>Base Year Operating Income</t>
  </si>
  <si>
    <t xml:space="preserve">Base Year Income </t>
  </si>
  <si>
    <t>Year</t>
  </si>
  <si>
    <t>First Year Stabilized Occupancy:</t>
  </si>
  <si>
    <t>Affordable Units</t>
  </si>
  <si>
    <t>Unit Type</t>
  </si>
  <si>
    <t>Ann. Rent</t>
  </si>
  <si>
    <t>Units</t>
  </si>
  <si>
    <t>Notes</t>
  </si>
  <si>
    <t>1 Bed</t>
  </si>
  <si>
    <t>2 Bed</t>
  </si>
  <si>
    <t>3 Bed</t>
  </si>
  <si>
    <t>4 Bed</t>
  </si>
  <si>
    <t>Affordable Total</t>
  </si>
  <si>
    <t>Vacancy %</t>
  </si>
  <si>
    <t>If no vacancy, explain why:</t>
  </si>
  <si>
    <t>Net Effective Income</t>
  </si>
  <si>
    <t>Market Units</t>
  </si>
  <si>
    <t>1 BR</t>
  </si>
  <si>
    <t>2 BR</t>
  </si>
  <si>
    <t>3 BR</t>
  </si>
  <si>
    <t>Market Total</t>
  </si>
  <si>
    <t>Comm. Rent &amp; CAM</t>
  </si>
  <si>
    <t>Name</t>
  </si>
  <si>
    <t>$Rent SF</t>
  </si>
  <si>
    <t>$CAM SF</t>
  </si>
  <si>
    <t>Total SF</t>
  </si>
  <si>
    <t>Tenant 1</t>
  </si>
  <si>
    <t>Add rows as necessary if you have more tenants</t>
  </si>
  <si>
    <t>Tenant 2</t>
  </si>
  <si>
    <t>Tenant 3</t>
  </si>
  <si>
    <t>Tenant 4</t>
  </si>
  <si>
    <t>Tenant 5</t>
  </si>
  <si>
    <t>Tenant 6</t>
  </si>
  <si>
    <t>Total Rent and CAM</t>
  </si>
  <si>
    <t>If no vacancy, explain why</t>
  </si>
  <si>
    <t>Office Net Effective Income</t>
  </si>
  <si>
    <t>Other Income</t>
  </si>
  <si>
    <t>Notes: Explain Other Income Source and Calculation</t>
  </si>
  <si>
    <t>Total Other Income</t>
  </si>
  <si>
    <t>Other Net Effective Income</t>
  </si>
  <si>
    <t>% Ann.</t>
  </si>
  <si>
    <t>Income Summary</t>
  </si>
  <si>
    <t>Increase</t>
  </si>
  <si>
    <t>Total Net Effective Income</t>
  </si>
  <si>
    <t>Base Year Operating Expenses</t>
  </si>
  <si>
    <t>Number of Employees:</t>
  </si>
  <si>
    <t>Administrative</t>
  </si>
  <si>
    <t>Salaries and Related Charges</t>
  </si>
  <si>
    <t>Stationery &amp; Supplies</t>
  </si>
  <si>
    <t>Superintendent/Building Mechanic</t>
  </si>
  <si>
    <t>Communications Services</t>
  </si>
  <si>
    <t>Janitorial</t>
  </si>
  <si>
    <t>Dues and Subscriptions</t>
  </si>
  <si>
    <t>Grounds and Landscaping</t>
  </si>
  <si>
    <t>Postage and Deliveries</t>
  </si>
  <si>
    <t>Security</t>
  </si>
  <si>
    <t>Inspection, Permits and Related Fees</t>
  </si>
  <si>
    <t>Site Office and Administration</t>
  </si>
  <si>
    <t>Marketing</t>
  </si>
  <si>
    <t>Other Salaries:</t>
  </si>
  <si>
    <t>Legal Services</t>
  </si>
  <si>
    <t xml:space="preserve">Other Salaries: </t>
  </si>
  <si>
    <t>Annual Audit</t>
  </si>
  <si>
    <t>Employee Benefits</t>
  </si>
  <si>
    <t>Accounting and Bookkeeping</t>
  </si>
  <si>
    <t>Employee Payroll Taxes</t>
  </si>
  <si>
    <t>Computer Expenses/Charges</t>
  </si>
  <si>
    <t>Worker's Compensation</t>
  </si>
  <si>
    <t>Total Administrative</t>
  </si>
  <si>
    <t>Total Salaries and Related Charges</t>
  </si>
  <si>
    <t>Maintenance and Repairs</t>
  </si>
  <si>
    <t>Maintenance Contracts</t>
  </si>
  <si>
    <t>Masonry</t>
  </si>
  <si>
    <t>Carpentry</t>
  </si>
  <si>
    <t>Elevator</t>
  </si>
  <si>
    <t>Fixture Furniture &amp; Equipment Repairs</t>
  </si>
  <si>
    <t>Rubbish Removal</t>
  </si>
  <si>
    <t xml:space="preserve">Plumbing </t>
  </si>
  <si>
    <t>HVAC Maintenance</t>
  </si>
  <si>
    <t>Painting and Decorating</t>
  </si>
  <si>
    <t>Elevator Maintenance</t>
  </si>
  <si>
    <t>Electrical</t>
  </si>
  <si>
    <t>Landscaping</t>
  </si>
  <si>
    <t>Elevator Repairs (non-contract)</t>
  </si>
  <si>
    <t>Snow Removal</t>
  </si>
  <si>
    <t>Windows and Equipment</t>
  </si>
  <si>
    <t>Exterminating</t>
  </si>
  <si>
    <t>Vehicles</t>
  </si>
  <si>
    <t>Painting</t>
  </si>
  <si>
    <t>Janitorial Contract</t>
  </si>
  <si>
    <t>HVAC Repairs (non-contract)</t>
  </si>
  <si>
    <t>Janitorial Supplies</t>
  </si>
  <si>
    <t>Maintenance  Repair Supplies</t>
  </si>
  <si>
    <t>Painting and Decorating Supplies</t>
  </si>
  <si>
    <t>Total Maintenance Contracts</t>
  </si>
  <si>
    <t>Utilities</t>
  </si>
  <si>
    <t>Water</t>
  </si>
  <si>
    <t>Sewer</t>
  </si>
  <si>
    <t>Total Maintenance and Repairs</t>
  </si>
  <si>
    <t>Gas</t>
  </si>
  <si>
    <t>Electric</t>
  </si>
  <si>
    <t>Management Fee</t>
  </si>
  <si>
    <t>Total Utilities</t>
  </si>
  <si>
    <t>Reserves</t>
  </si>
  <si>
    <t>Real Estate Taxes</t>
  </si>
  <si>
    <t>Fixtures Furnitures and Equipment</t>
  </si>
  <si>
    <t>HVAC</t>
  </si>
  <si>
    <t>Annual Financing Payments</t>
  </si>
  <si>
    <t>Building Remodeling/Upgrades</t>
  </si>
  <si>
    <t>Core and Shell Maintenance/Upgrades</t>
  </si>
  <si>
    <t>Total Financing Payments</t>
  </si>
  <si>
    <t>Total Reserves</t>
  </si>
  <si>
    <t>Annual Ground Rent</t>
  </si>
  <si>
    <t>Summary of Operating Expenses</t>
  </si>
  <si>
    <t>Total Expenses</t>
  </si>
  <si>
    <t>Note</t>
  </si>
  <si>
    <t xml:space="preserve">Categories may be adjusted or changed to </t>
  </si>
  <si>
    <t>the specific project</t>
  </si>
  <si>
    <t>Development Plan Operating Proforma</t>
  </si>
  <si>
    <t>The Proforma should extend to the end of the financing period(s)</t>
  </si>
  <si>
    <t>Except for the Annual Financing, Long Term Maintenance and Surplus Cash Sections , this worksheet calculates automatically from information provided in worksheets 1 through 3.</t>
  </si>
  <si>
    <t>Operating Proforma</t>
  </si>
  <si>
    <t>Inc.</t>
  </si>
  <si>
    <t>Total Income</t>
  </si>
  <si>
    <t>Expense</t>
  </si>
  <si>
    <t>Other Expense</t>
  </si>
  <si>
    <t>Net Operating Income</t>
  </si>
  <si>
    <t>Term</t>
  </si>
  <si>
    <t>Total Annual Debt Service</t>
  </si>
  <si>
    <t>Long Term Maintenance Reserve</t>
  </si>
  <si>
    <t>Initial Balance</t>
  </si>
  <si>
    <t>Annual Deposits</t>
  </si>
  <si>
    <t>Interest</t>
  </si>
  <si>
    <t>Withdrawals</t>
  </si>
  <si>
    <t>New Balance</t>
  </si>
  <si>
    <t>Net Income</t>
  </si>
  <si>
    <t>Debt Coverage Ratio</t>
  </si>
  <si>
    <t>Distribution of Surplus Cash</t>
  </si>
  <si>
    <t>1st</t>
  </si>
  <si>
    <t>2nd</t>
  </si>
  <si>
    <t>3rd</t>
  </si>
  <si>
    <t>4th</t>
  </si>
  <si>
    <t>5th</t>
  </si>
  <si>
    <t>6th</t>
  </si>
  <si>
    <t>7th</t>
  </si>
  <si>
    <t>Balance</t>
  </si>
  <si>
    <t>Development Plan Ground Lease Scenario with Assumptions</t>
  </si>
  <si>
    <t>Directions</t>
  </si>
  <si>
    <t>Lease Term (Years)</t>
  </si>
  <si>
    <t>Annual Lease Escalator:</t>
  </si>
  <si>
    <t>• Inputs =</t>
  </si>
  <si>
    <t>EOY</t>
  </si>
  <si>
    <t>Proposed Annual Lease</t>
  </si>
  <si>
    <t>Purchase Offer</t>
  </si>
  <si>
    <t>Total Cash Flow</t>
  </si>
  <si>
    <t>Discount Rate:</t>
  </si>
  <si>
    <r>
      <t xml:space="preserve">• Select the Lease Term in </t>
    </r>
    <r>
      <rPr>
        <b/>
        <sz val="11"/>
        <color theme="1"/>
        <rFont val="Times New Roman"/>
      </rPr>
      <t>cell D3</t>
    </r>
  </si>
  <si>
    <t>Net Present Value:</t>
  </si>
  <si>
    <r>
      <t xml:space="preserve">• Enter Year 1 Proposed Lease Payment in </t>
    </r>
    <r>
      <rPr>
        <b/>
        <sz val="11"/>
        <color theme="1"/>
        <rFont val="Times New Roman"/>
      </rPr>
      <t>cell C6</t>
    </r>
  </si>
  <si>
    <t>Purchase Offer:</t>
  </si>
  <si>
    <r>
      <t xml:space="preserve">• Enter the Purchase Offer in </t>
    </r>
    <r>
      <rPr>
        <b/>
        <sz val="11"/>
        <color theme="1"/>
        <rFont val="Times New Roman"/>
      </rPr>
      <t>cell H6</t>
    </r>
  </si>
  <si>
    <t>Present Value of Offer: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</si>
</sst>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&quot;$&quot;#,##0.00"/>
    <numFmt numFmtId="167" formatCode="&quot;$&quot;#,##0"/>
    <numFmt numFmtId="168" formatCode="[$-409]mmmm\ d\,\ yyyy;@"/>
  </numFmts>
  <fonts count="2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11"/>
      <color theme="0"/>
      <name val="Times New Roman"/>
      <family val="1"/>
    </font>
    <font>
      <sz val="11"/>
      <color rgb="FF000000"/>
      <name val="Times New Roman"/>
    </font>
    <font>
      <sz val="11"/>
      <color theme="1"/>
      <name val="Times New Roman"/>
    </font>
    <font>
      <b/>
      <sz val="11"/>
      <color theme="1"/>
      <name val="Times New Roman"/>
    </font>
    <font>
      <b/>
      <sz val="14"/>
      <color theme="1"/>
      <name val="Times New Roman"/>
    </font>
    <font>
      <sz val="11"/>
      <color rgb="FFFF0000"/>
      <name val="Times New Roman"/>
    </font>
    <font>
      <b/>
      <sz val="11"/>
      <color rgb="FF242424"/>
      <name val="Times New Roman"/>
    </font>
    <font>
      <sz val="11"/>
      <color rgb="FF000000"/>
      <name val="Aptos Narrow"/>
      <charset val="1"/>
    </font>
    <font>
      <sz val="11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12">
    <xf numFmtId="0" fontId="0" fillId="0" borderId="0" xfId="0"/>
    <xf numFmtId="0" fontId="6" fillId="0" borderId="0" xfId="0" applyFont="1" applyAlignment="1">
      <alignment horizontal="left" indent="1"/>
    </xf>
    <xf numFmtId="0" fontId="6" fillId="0" borderId="0" xfId="0" applyFont="1"/>
    <xf numFmtId="0" fontId="6" fillId="0" borderId="0" xfId="0" applyFont="1" applyFill="1"/>
    <xf numFmtId="0" fontId="6" fillId="0" borderId="0" xfId="0" applyFont="1" applyFill="1" applyBorder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6" fillId="0" borderId="4" xfId="0" applyFont="1" applyBorder="1"/>
    <xf numFmtId="0" fontId="6" fillId="0" borderId="1" xfId="0" applyFont="1" applyBorder="1"/>
    <xf numFmtId="0" fontId="8" fillId="0" borderId="0" xfId="0" applyFont="1"/>
    <xf numFmtId="9" fontId="6" fillId="0" borderId="0" xfId="0" applyNumberFormat="1" applyFont="1"/>
    <xf numFmtId="0" fontId="7" fillId="0" borderId="4" xfId="0" applyFont="1" applyFill="1" applyBorder="1"/>
    <xf numFmtId="0" fontId="6" fillId="0" borderId="4" xfId="0" applyFont="1" applyFill="1" applyBorder="1"/>
    <xf numFmtId="0" fontId="6" fillId="0" borderId="0" xfId="0" applyFont="1" applyFill="1" applyBorder="1" applyAlignment="1">
      <alignment horizontal="right"/>
    </xf>
    <xf numFmtId="49" fontId="7" fillId="0" borderId="0" xfId="0" applyNumberFormat="1" applyFont="1" applyFill="1" applyBorder="1" applyAlignment="1"/>
    <xf numFmtId="0" fontId="6" fillId="0" borderId="4" xfId="0" applyFont="1" applyBorder="1" applyAlignment="1">
      <alignment horizontal="center"/>
    </xf>
    <xf numFmtId="9" fontId="6" fillId="3" borderId="5" xfId="0" applyNumberFormat="1" applyFont="1" applyFill="1" applyBorder="1" applyAlignment="1">
      <alignment horizontal="center"/>
    </xf>
    <xf numFmtId="9" fontId="6" fillId="3" borderId="2" xfId="0" applyNumberFormat="1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/>
    <xf numFmtId="0" fontId="9" fillId="0" borderId="0" xfId="7" applyFont="1" applyAlignment="1">
      <alignment horizontal="right" vertical="top"/>
    </xf>
    <xf numFmtId="49" fontId="10" fillId="0" borderId="0" xfId="7" applyNumberFormat="1" applyFont="1" applyFill="1" applyBorder="1" applyAlignment="1">
      <alignment horizontal="right" vertical="top"/>
    </xf>
    <xf numFmtId="49" fontId="10" fillId="0" borderId="0" xfId="7" applyNumberFormat="1" applyFont="1" applyBorder="1" applyAlignment="1">
      <alignment horizontal="right" vertical="top"/>
    </xf>
    <xf numFmtId="49" fontId="10" fillId="0" borderId="0" xfId="7" applyNumberFormat="1" applyFont="1" applyFill="1" applyBorder="1" applyAlignment="1">
      <alignment horizontal="right"/>
    </xf>
    <xf numFmtId="49" fontId="10" fillId="0" borderId="0" xfId="7" applyNumberFormat="1" applyFont="1" applyBorder="1" applyAlignment="1">
      <alignment horizontal="right"/>
    </xf>
    <xf numFmtId="168" fontId="9" fillId="0" borderId="0" xfId="7" applyNumberFormat="1" applyFont="1" applyAlignment="1">
      <alignment horizontal="right"/>
    </xf>
    <xf numFmtId="0" fontId="9" fillId="0" borderId="0" xfId="7" applyFont="1" applyAlignment="1">
      <alignment horizontal="left" vertical="center" indent="1"/>
    </xf>
    <xf numFmtId="168" fontId="9" fillId="0" borderId="0" xfId="7" applyNumberFormat="1" applyFont="1" applyBorder="1" applyAlignment="1">
      <alignment horizontal="left"/>
    </xf>
    <xf numFmtId="49" fontId="10" fillId="0" borderId="0" xfId="7" applyNumberFormat="1" applyFont="1" applyBorder="1"/>
    <xf numFmtId="164" fontId="5" fillId="2" borderId="4" xfId="4" applyNumberFormat="1" applyFont="1" applyFill="1" applyBorder="1" applyAlignment="1">
      <alignment horizontal="center"/>
    </xf>
    <xf numFmtId="164" fontId="5" fillId="2" borderId="4" xfId="4" applyNumberFormat="1" applyFont="1" applyFill="1" applyBorder="1" applyAlignment="1">
      <alignment horizontal="left"/>
    </xf>
    <xf numFmtId="167" fontId="6" fillId="0" borderId="5" xfId="0" applyNumberFormat="1" applyFont="1" applyBorder="1"/>
    <xf numFmtId="0" fontId="6" fillId="0" borderId="5" xfId="0" applyFont="1" applyBorder="1"/>
    <xf numFmtId="167" fontId="6" fillId="0" borderId="2" xfId="0" applyNumberFormat="1" applyFont="1" applyBorder="1"/>
    <xf numFmtId="0" fontId="6" fillId="0" borderId="2" xfId="0" applyFont="1" applyBorder="1"/>
    <xf numFmtId="167" fontId="6" fillId="0" borderId="3" xfId="0" applyNumberFormat="1" applyFont="1" applyBorder="1"/>
    <xf numFmtId="0" fontId="6" fillId="0" borderId="3" xfId="0" applyFont="1" applyBorder="1"/>
    <xf numFmtId="167" fontId="6" fillId="3" borderId="5" xfId="0" applyNumberFormat="1" applyFont="1" applyFill="1" applyBorder="1"/>
    <xf numFmtId="9" fontId="6" fillId="0" borderId="3" xfId="8" applyFont="1" applyBorder="1"/>
    <xf numFmtId="167" fontId="6" fillId="3" borderId="1" xfId="0" applyNumberFormat="1" applyFont="1" applyFill="1" applyBorder="1"/>
    <xf numFmtId="167" fontId="6" fillId="3" borderId="0" xfId="0" applyNumberFormat="1" applyFont="1" applyFill="1"/>
    <xf numFmtId="167" fontId="6" fillId="0" borderId="0" xfId="0" applyNumberFormat="1" applyFont="1"/>
    <xf numFmtId="0" fontId="6" fillId="0" borderId="0" xfId="0" applyFont="1" applyAlignment="1">
      <alignment wrapText="1"/>
    </xf>
    <xf numFmtId="0" fontId="6" fillId="0" borderId="6" xfId="0" applyFont="1" applyBorder="1"/>
    <xf numFmtId="0" fontId="7" fillId="0" borderId="0" xfId="0" applyFont="1" applyAlignment="1">
      <alignment horizontal="center"/>
    </xf>
    <xf numFmtId="9" fontId="6" fillId="0" borderId="2" xfId="8" applyFont="1" applyBorder="1"/>
    <xf numFmtId="167" fontId="6" fillId="3" borderId="2" xfId="0" applyNumberFormat="1" applyFont="1" applyFill="1" applyBorder="1"/>
    <xf numFmtId="167" fontId="6" fillId="3" borderId="3" xfId="0" applyNumberFormat="1" applyFont="1" applyFill="1" applyBorder="1"/>
    <xf numFmtId="0" fontId="11" fillId="0" borderId="0" xfId="6" applyFont="1"/>
    <xf numFmtId="49" fontId="9" fillId="0" borderId="7" xfId="7" applyNumberFormat="1" applyFont="1" applyBorder="1" applyAlignment="1">
      <alignment horizontal="center" vertical="top"/>
    </xf>
    <xf numFmtId="49" fontId="9" fillId="0" borderId="0" xfId="7" applyNumberFormat="1" applyFont="1" applyBorder="1" applyAlignment="1">
      <alignment horizontal="right" vertical="top"/>
    </xf>
    <xf numFmtId="49" fontId="10" fillId="0" borderId="0" xfId="7" applyNumberFormat="1" applyFont="1" applyBorder="1" applyAlignment="1">
      <alignment horizontal="left" vertical="top"/>
    </xf>
    <xf numFmtId="49" fontId="10" fillId="0" borderId="0" xfId="7" applyNumberFormat="1" applyFont="1" applyAlignment="1">
      <alignment horizontal="left" vertical="top"/>
    </xf>
    <xf numFmtId="49" fontId="9" fillId="0" borderId="7" xfId="7" applyNumberFormat="1" applyFont="1" applyBorder="1" applyAlignment="1">
      <alignment horizontal="right" vertical="top"/>
    </xf>
    <xf numFmtId="49" fontId="10" fillId="0" borderId="0" xfId="7" applyNumberFormat="1" applyFont="1"/>
    <xf numFmtId="49" fontId="10" fillId="4" borderId="10" xfId="7" applyNumberFormat="1" applyFont="1" applyFill="1" applyBorder="1" applyAlignment="1">
      <alignment horizontal="centerContinuous"/>
    </xf>
    <xf numFmtId="168" fontId="9" fillId="0" borderId="0" xfId="7" applyNumberFormat="1" applyFont="1" applyAlignment="1">
      <alignment horizontal="centerContinuous"/>
    </xf>
    <xf numFmtId="49" fontId="10" fillId="0" borderId="0" xfId="7" applyNumberFormat="1" applyFont="1" applyAlignment="1">
      <alignment horizontal="centerContinuous"/>
    </xf>
    <xf numFmtId="0" fontId="9" fillId="0" borderId="2" xfId="7" applyFont="1" applyBorder="1"/>
    <xf numFmtId="0" fontId="9" fillId="0" borderId="0" xfId="7" applyFont="1"/>
    <xf numFmtId="0" fontId="10" fillId="0" borderId="0" xfId="7" applyFont="1"/>
    <xf numFmtId="9" fontId="11" fillId="0" borderId="0" xfId="9" applyFont="1" applyFill="1" applyBorder="1" applyAlignment="1" applyProtection="1">
      <protection locked="0"/>
    </xf>
    <xf numFmtId="164" fontId="5" fillId="0" borderId="0" xfId="4" applyNumberFormat="1" applyFont="1" applyFill="1" applyBorder="1" applyAlignment="1"/>
    <xf numFmtId="165" fontId="9" fillId="0" borderId="0" xfId="2" applyNumberFormat="1" applyFont="1" applyFill="1" applyBorder="1" applyAlignment="1"/>
    <xf numFmtId="164" fontId="9" fillId="0" borderId="0" xfId="4" applyNumberFormat="1" applyFont="1" applyFill="1" applyBorder="1" applyAlignment="1">
      <alignment horizontal="center"/>
    </xf>
    <xf numFmtId="0" fontId="10" fillId="4" borderId="0" xfId="7" applyFont="1" applyFill="1"/>
    <xf numFmtId="0" fontId="9" fillId="4" borderId="0" xfId="7" applyFont="1" applyFill="1"/>
    <xf numFmtId="9" fontId="11" fillId="4" borderId="0" xfId="9" applyFont="1" applyFill="1" applyBorder="1" applyAlignment="1" applyProtection="1">
      <protection locked="0"/>
    </xf>
    <xf numFmtId="164" fontId="5" fillId="4" borderId="0" xfId="4" applyNumberFormat="1" applyFont="1" applyFill="1" applyBorder="1" applyAlignment="1"/>
    <xf numFmtId="165" fontId="9" fillId="4" borderId="0" xfId="2" applyNumberFormat="1" applyFont="1" applyFill="1" applyBorder="1" applyAlignment="1"/>
    <xf numFmtId="164" fontId="9" fillId="4" borderId="0" xfId="4" applyNumberFormat="1" applyFont="1" applyFill="1" applyBorder="1" applyAlignment="1">
      <alignment horizontal="center"/>
    </xf>
    <xf numFmtId="0" fontId="5" fillId="0" borderId="0" xfId="7" applyFont="1" applyFill="1"/>
    <xf numFmtId="0" fontId="10" fillId="0" borderId="0" xfId="7" applyFont="1" applyFill="1"/>
    <xf numFmtId="0" fontId="9" fillId="0" borderId="0" xfId="7" applyFont="1" applyFill="1"/>
    <xf numFmtId="0" fontId="11" fillId="0" borderId="0" xfId="6" applyFont="1" applyFill="1"/>
    <xf numFmtId="0" fontId="9" fillId="2" borderId="0" xfId="7" applyFont="1" applyFill="1" applyAlignment="1">
      <alignment horizontal="center"/>
    </xf>
    <xf numFmtId="164" fontId="5" fillId="2" borderId="0" xfId="4" applyNumberFormat="1" applyFont="1" applyFill="1" applyBorder="1"/>
    <xf numFmtId="164" fontId="5" fillId="2" borderId="0" xfId="4" applyNumberFormat="1" applyFont="1" applyFill="1" applyBorder="1" applyAlignment="1">
      <alignment horizontal="right"/>
    </xf>
    <xf numFmtId="0" fontId="9" fillId="2" borderId="0" xfId="7" applyFont="1" applyFill="1"/>
    <xf numFmtId="165" fontId="5" fillId="2" borderId="0" xfId="2" applyNumberFormat="1" applyFont="1" applyFill="1" applyBorder="1"/>
    <xf numFmtId="164" fontId="5" fillId="0" borderId="0" xfId="4" applyNumberFormat="1" applyFont="1" applyFill="1" applyBorder="1"/>
    <xf numFmtId="0" fontId="5" fillId="0" borderId="0" xfId="6" applyFont="1"/>
    <xf numFmtId="0" fontId="10" fillId="0" borderId="0" xfId="7" applyFont="1" applyAlignment="1">
      <alignment horizontal="center"/>
    </xf>
    <xf numFmtId="164" fontId="5" fillId="0" borderId="0" xfId="4" applyNumberFormat="1" applyFont="1" applyFill="1" applyBorder="1" applyAlignment="1">
      <alignment horizontal="right"/>
    </xf>
    <xf numFmtId="0" fontId="10" fillId="0" borderId="0" xfId="7" applyFont="1" applyAlignment="1">
      <alignment horizontal="left" indent="1"/>
    </xf>
    <xf numFmtId="165" fontId="5" fillId="0" borderId="0" xfId="2" applyNumberFormat="1" applyFont="1" applyFill="1" applyBorder="1"/>
    <xf numFmtId="166" fontId="10" fillId="0" borderId="2" xfId="4" applyNumberFormat="1" applyFont="1" applyFill="1" applyBorder="1" applyAlignment="1"/>
    <xf numFmtId="0" fontId="9" fillId="0" borderId="0" xfId="7" applyFont="1" applyAlignment="1">
      <alignment horizontal="center"/>
    </xf>
    <xf numFmtId="9" fontId="11" fillId="0" borderId="0" xfId="9" applyFont="1" applyFill="1" applyBorder="1" applyAlignment="1" applyProtection="1">
      <alignment horizontal="center"/>
      <protection locked="0"/>
    </xf>
    <xf numFmtId="164" fontId="11" fillId="0" borderId="0" xfId="4" applyNumberFormat="1" applyFont="1" applyFill="1" applyBorder="1" applyAlignment="1"/>
    <xf numFmtId="165" fontId="10" fillId="0" borderId="0" xfId="2" applyNumberFormat="1" applyFont="1" applyFill="1" applyBorder="1" applyAlignment="1"/>
    <xf numFmtId="164" fontId="10" fillId="0" borderId="0" xfId="4" applyNumberFormat="1" applyFont="1" applyFill="1" applyBorder="1" applyAlignment="1"/>
    <xf numFmtId="10" fontId="11" fillId="0" borderId="0" xfId="9" applyNumberFormat="1" applyFont="1" applyFill="1" applyBorder="1" applyAlignment="1" applyProtection="1">
      <alignment horizontal="center"/>
      <protection locked="0"/>
    </xf>
    <xf numFmtId="44" fontId="11" fillId="0" borderId="0" xfId="4" applyFont="1" applyFill="1" applyBorder="1" applyAlignment="1"/>
    <xf numFmtId="0" fontId="10" fillId="0" borderId="1" xfId="7" applyFont="1" applyBorder="1" applyAlignment="1">
      <alignment horizontal="left" indent="1"/>
    </xf>
    <xf numFmtId="10" fontId="11" fillId="0" borderId="1" xfId="9" applyNumberFormat="1" applyFont="1" applyFill="1" applyBorder="1" applyAlignment="1" applyProtection="1">
      <alignment horizontal="center"/>
      <protection locked="0"/>
    </xf>
    <xf numFmtId="44" fontId="11" fillId="0" borderId="1" xfId="4" applyFont="1" applyFill="1" applyBorder="1" applyAlignment="1"/>
    <xf numFmtId="165" fontId="10" fillId="0" borderId="1" xfId="2" applyNumberFormat="1" applyFont="1" applyFill="1" applyBorder="1" applyAlignment="1"/>
    <xf numFmtId="166" fontId="10" fillId="0" borderId="3" xfId="4" applyNumberFormat="1" applyFont="1" applyFill="1" applyBorder="1" applyAlignment="1"/>
    <xf numFmtId="9" fontId="5" fillId="0" borderId="0" xfId="9" applyFont="1" applyFill="1" applyBorder="1" applyAlignment="1" applyProtection="1">
      <alignment horizontal="center"/>
      <protection locked="0"/>
    </xf>
    <xf numFmtId="164" fontId="9" fillId="0" borderId="0" xfId="4" applyNumberFormat="1" applyFont="1" applyFill="1" applyBorder="1" applyAlignment="1"/>
    <xf numFmtId="166" fontId="9" fillId="3" borderId="0" xfId="4" applyNumberFormat="1" applyFont="1" applyFill="1" applyBorder="1" applyAlignment="1"/>
    <xf numFmtId="166" fontId="10" fillId="0" borderId="0" xfId="4" applyNumberFormat="1" applyFont="1" applyFill="1" applyBorder="1" applyAlignment="1"/>
    <xf numFmtId="166" fontId="10" fillId="0" borderId="12" xfId="4" applyNumberFormat="1" applyFont="1" applyFill="1" applyBorder="1" applyAlignment="1"/>
    <xf numFmtId="9" fontId="11" fillId="0" borderId="0" xfId="9" quotePrefix="1" applyFont="1" applyFill="1" applyBorder="1" applyAlignment="1" applyProtection="1">
      <alignment horizontal="center"/>
      <protection locked="0"/>
    </xf>
    <xf numFmtId="0" fontId="10" fillId="0" borderId="0" xfId="7" applyFont="1" applyAlignment="1">
      <alignment horizontal="left" indent="2"/>
    </xf>
    <xf numFmtId="0" fontId="11" fillId="0" borderId="0" xfId="7" applyFont="1"/>
    <xf numFmtId="165" fontId="11" fillId="0" borderId="0" xfId="2" applyNumberFormat="1" applyFont="1" applyFill="1" applyBorder="1" applyAlignment="1"/>
    <xf numFmtId="44" fontId="9" fillId="0" borderId="0" xfId="4" applyFont="1" applyFill="1" applyBorder="1" applyAlignment="1"/>
    <xf numFmtId="0" fontId="10" fillId="0" borderId="0" xfId="7" applyFont="1" applyFill="1" applyAlignment="1">
      <alignment horizontal="left" indent="1"/>
    </xf>
    <xf numFmtId="164" fontId="12" fillId="0" borderId="0" xfId="9" applyNumberFormat="1" applyFont="1" applyFill="1" applyBorder="1" applyAlignment="1" applyProtection="1">
      <protection locked="0" hidden="1"/>
    </xf>
    <xf numFmtId="165" fontId="12" fillId="0" borderId="0" xfId="2" applyNumberFormat="1" applyFont="1" applyFill="1" applyBorder="1" applyAlignment="1"/>
    <xf numFmtId="166" fontId="11" fillId="0" borderId="0" xfId="4" applyNumberFormat="1" applyFont="1" applyFill="1" applyBorder="1" applyAlignment="1"/>
    <xf numFmtId="0" fontId="10" fillId="0" borderId="0" xfId="7" applyFont="1" applyFill="1" applyAlignment="1">
      <alignment horizontal="left" indent="2"/>
    </xf>
    <xf numFmtId="166" fontId="11" fillId="0" borderId="2" xfId="4" applyNumberFormat="1" applyFont="1" applyFill="1" applyBorder="1" applyAlignment="1"/>
    <xf numFmtId="167" fontId="11" fillId="0" borderId="0" xfId="9" applyNumberFormat="1" applyFont="1" applyFill="1" applyBorder="1" applyAlignment="1" applyProtection="1">
      <protection locked="0" hidden="1"/>
    </xf>
    <xf numFmtId="10" fontId="11" fillId="0" borderId="0" xfId="9" applyNumberFormat="1" applyFont="1" applyFill="1" applyAlignment="1">
      <alignment horizontal="center"/>
    </xf>
    <xf numFmtId="10" fontId="11" fillId="0" borderId="0" xfId="9" applyNumberFormat="1" applyFont="1" applyAlignment="1">
      <alignment horizontal="center"/>
    </xf>
    <xf numFmtId="164" fontId="11" fillId="0" borderId="1" xfId="4" applyNumberFormat="1" applyFont="1" applyFill="1" applyBorder="1" applyAlignment="1"/>
    <xf numFmtId="166" fontId="9" fillId="0" borderId="0" xfId="4" applyNumberFormat="1" applyFont="1" applyFill="1" applyBorder="1" applyAlignment="1"/>
    <xf numFmtId="0" fontId="10" fillId="0" borderId="1" xfId="7" applyFont="1" applyBorder="1" applyAlignment="1">
      <alignment horizontal="left"/>
    </xf>
    <xf numFmtId="9" fontId="5" fillId="0" borderId="1" xfId="9" applyFont="1" applyFill="1" applyBorder="1" applyAlignment="1" applyProtection="1">
      <alignment horizontal="center"/>
      <protection locked="0"/>
    </xf>
    <xf numFmtId="164" fontId="9" fillId="0" borderId="1" xfId="4" applyNumberFormat="1" applyFont="1" applyFill="1" applyBorder="1" applyAlignment="1"/>
    <xf numFmtId="165" fontId="11" fillId="0" borderId="1" xfId="2" applyNumberFormat="1" applyFont="1" applyFill="1" applyBorder="1" applyAlignment="1"/>
    <xf numFmtId="166" fontId="9" fillId="0" borderId="3" xfId="4" applyNumberFormat="1" applyFont="1" applyFill="1" applyBorder="1" applyAlignment="1"/>
    <xf numFmtId="166" fontId="11" fillId="0" borderId="0" xfId="6" applyNumberFormat="1" applyFont="1"/>
    <xf numFmtId="164" fontId="12" fillId="0" borderId="1" xfId="4" applyNumberFormat="1" applyFont="1" applyFill="1" applyBorder="1" applyAlignment="1"/>
    <xf numFmtId="0" fontId="9" fillId="4" borderId="0" xfId="7" applyFont="1" applyFill="1" applyAlignment="1">
      <alignment horizontal="center"/>
    </xf>
    <xf numFmtId="166" fontId="9" fillId="4" borderId="0" xfId="7" applyNumberFormat="1" applyFont="1" applyFill="1" applyAlignment="1">
      <alignment horizontal="center"/>
    </xf>
    <xf numFmtId="164" fontId="9" fillId="0" borderId="0" xfId="3" applyNumberFormat="1" applyFont="1" applyFill="1" applyBorder="1" applyAlignment="1"/>
    <xf numFmtId="0" fontId="10" fillId="4" borderId="0" xfId="7" applyFont="1" applyFill="1" applyAlignment="1">
      <alignment horizontal="center"/>
    </xf>
    <xf numFmtId="0" fontId="5" fillId="4" borderId="0" xfId="6" applyFont="1" applyFill="1"/>
    <xf numFmtId="9" fontId="11" fillId="4" borderId="0" xfId="9" applyFont="1" applyFill="1" applyBorder="1" applyAlignment="1" applyProtection="1">
      <alignment horizontal="center"/>
      <protection locked="0"/>
    </xf>
    <xf numFmtId="164" fontId="5" fillId="4" borderId="0" xfId="4" applyNumberFormat="1" applyFont="1" applyFill="1" applyBorder="1" applyAlignment="1">
      <alignment horizontal="center"/>
    </xf>
    <xf numFmtId="165" fontId="9" fillId="4" borderId="0" xfId="2" applyNumberFormat="1" applyFont="1" applyFill="1" applyBorder="1" applyAlignment="1">
      <alignment horizontal="center"/>
    </xf>
    <xf numFmtId="166" fontId="10" fillId="4" borderId="0" xfId="4" applyNumberFormat="1" applyFont="1" applyFill="1" applyBorder="1" applyAlignment="1"/>
    <xf numFmtId="164" fontId="10" fillId="4" borderId="0" xfId="4" applyNumberFormat="1" applyFont="1" applyFill="1" applyBorder="1" applyAlignment="1"/>
    <xf numFmtId="9" fontId="5" fillId="2" borderId="0" xfId="9" applyFont="1" applyFill="1" applyBorder="1" applyAlignment="1" applyProtection="1">
      <alignment horizontal="center"/>
      <protection locked="0"/>
    </xf>
    <xf numFmtId="164" fontId="5" fillId="2" borderId="0" xfId="4" applyNumberFormat="1" applyFont="1" applyFill="1" applyBorder="1" applyAlignment="1">
      <alignment horizontal="center"/>
    </xf>
    <xf numFmtId="165" fontId="9" fillId="2" borderId="0" xfId="2" applyNumberFormat="1" applyFont="1" applyFill="1" applyBorder="1" applyAlignment="1">
      <alignment horizontal="center"/>
    </xf>
    <xf numFmtId="166" fontId="9" fillId="2" borderId="0" xfId="4" applyNumberFormat="1" applyFont="1" applyFill="1" applyBorder="1" applyAlignment="1">
      <alignment horizontal="center"/>
    </xf>
    <xf numFmtId="0" fontId="10" fillId="0" borderId="0" xfId="7" applyFont="1" applyAlignment="1">
      <alignment horizontal="left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166" fontId="11" fillId="0" borderId="0" xfId="4" applyNumberFormat="1" applyFont="1" applyFill="1" applyBorder="1" applyAlignment="1">
      <alignment horizontal="center"/>
    </xf>
    <xf numFmtId="166" fontId="10" fillId="3" borderId="2" xfId="3" applyNumberFormat="1" applyFont="1" applyFill="1" applyBorder="1" applyAlignment="1"/>
    <xf numFmtId="164" fontId="10" fillId="0" borderId="0" xfId="3" applyNumberFormat="1" applyFont="1" applyFill="1" applyBorder="1" applyAlignment="1"/>
    <xf numFmtId="9" fontId="11" fillId="0" borderId="1" xfId="8" applyFont="1" applyFill="1" applyBorder="1" applyAlignment="1" applyProtection="1">
      <alignment horizontal="left"/>
      <protection locked="0"/>
    </xf>
    <xf numFmtId="10" fontId="11" fillId="0" borderId="1" xfId="8" applyNumberFormat="1" applyFont="1" applyFill="1" applyBorder="1" applyAlignment="1">
      <alignment horizontal="center"/>
    </xf>
    <xf numFmtId="166" fontId="11" fillId="0" borderId="1" xfId="8" applyNumberFormat="1" applyFont="1" applyFill="1" applyBorder="1" applyAlignment="1" applyProtection="1">
      <alignment horizontal="center"/>
      <protection locked="0"/>
    </xf>
    <xf numFmtId="39" fontId="11" fillId="0" borderId="1" xfId="1" applyNumberFormat="1" applyFont="1" applyFill="1" applyBorder="1" applyAlignment="1">
      <alignment horizontal="center"/>
    </xf>
    <xf numFmtId="166" fontId="10" fillId="3" borderId="3" xfId="3" applyNumberFormat="1" applyFont="1" applyFill="1" applyBorder="1" applyAlignment="1"/>
    <xf numFmtId="9" fontId="11" fillId="0" borderId="0" xfId="8" applyFont="1" applyFill="1" applyBorder="1" applyAlignment="1" applyProtection="1">
      <alignment horizontal="center"/>
      <protection locked="0"/>
    </xf>
    <xf numFmtId="0" fontId="9" fillId="0" borderId="0" xfId="7" applyFont="1" applyAlignment="1">
      <alignment horizontal="left" indent="1"/>
    </xf>
    <xf numFmtId="166" fontId="10" fillId="2" borderId="0" xfId="4" applyNumberFormat="1" applyFont="1" applyFill="1" applyBorder="1" applyAlignment="1"/>
    <xf numFmtId="0" fontId="5" fillId="3" borderId="0" xfId="6" applyFont="1" applyFill="1" applyAlignment="1">
      <alignment horizontal="center"/>
    </xf>
    <xf numFmtId="39" fontId="11" fillId="0" borderId="0" xfId="1" applyNumberFormat="1" applyFont="1" applyFill="1" applyBorder="1" applyAlignment="1">
      <alignment horizontal="center"/>
    </xf>
    <xf numFmtId="37" fontId="10" fillId="0" borderId="0" xfId="2" applyNumberFormat="1" applyFont="1" applyFill="1" applyBorder="1" applyAlignment="1">
      <alignment horizontal="center"/>
    </xf>
    <xf numFmtId="8" fontId="11" fillId="3" borderId="2" xfId="6" applyNumberFormat="1" applyFont="1" applyFill="1" applyBorder="1"/>
    <xf numFmtId="9" fontId="11" fillId="0" borderId="1" xfId="8" applyFont="1" applyFill="1" applyBorder="1" applyAlignment="1" applyProtection="1">
      <alignment horizontal="center"/>
      <protection locked="0"/>
    </xf>
    <xf numFmtId="37" fontId="10" fillId="0" borderId="1" xfId="2" applyNumberFormat="1" applyFont="1" applyFill="1" applyBorder="1" applyAlignment="1">
      <alignment horizontal="center"/>
    </xf>
    <xf numFmtId="9" fontId="5" fillId="0" borderId="0" xfId="9" applyFont="1" applyFill="1" applyBorder="1" applyAlignment="1" applyProtection="1">
      <protection locked="0"/>
    </xf>
    <xf numFmtId="44" fontId="9" fillId="0" borderId="0" xfId="4" applyFont="1" applyFill="1" applyBorder="1" applyAlignment="1">
      <alignment horizontal="right"/>
    </xf>
    <xf numFmtId="166" fontId="9" fillId="3" borderId="0" xfId="4" applyNumberFormat="1" applyFont="1" applyFill="1" applyBorder="1" applyAlignment="1">
      <alignment horizontal="right"/>
    </xf>
    <xf numFmtId="164" fontId="9" fillId="0" borderId="0" xfId="4" applyNumberFormat="1" applyFont="1" applyFill="1" applyBorder="1" applyAlignment="1">
      <alignment horizontal="right"/>
    </xf>
    <xf numFmtId="166" fontId="9" fillId="0" borderId="0" xfId="4" applyNumberFormat="1" applyFont="1" applyFill="1" applyBorder="1" applyAlignment="1">
      <alignment horizontal="right"/>
    </xf>
    <xf numFmtId="166" fontId="9" fillId="2" borderId="0" xfId="7" applyNumberFormat="1" applyFont="1" applyFill="1"/>
    <xf numFmtId="166" fontId="9" fillId="3" borderId="2" xfId="4" applyNumberFormat="1" applyFont="1" applyFill="1" applyBorder="1" applyAlignment="1">
      <alignment horizontal="right"/>
    </xf>
    <xf numFmtId="9" fontId="5" fillId="0" borderId="1" xfId="9" applyFont="1" applyFill="1" applyBorder="1" applyAlignment="1" applyProtection="1">
      <protection locked="0"/>
    </xf>
    <xf numFmtId="44" fontId="9" fillId="0" borderId="1" xfId="4" applyFont="1" applyFill="1" applyBorder="1" applyAlignment="1">
      <alignment horizontal="right"/>
    </xf>
    <xf numFmtId="166" fontId="9" fillId="3" borderId="3" xfId="4" applyNumberFormat="1" applyFont="1" applyFill="1" applyBorder="1" applyAlignment="1">
      <alignment horizontal="right"/>
    </xf>
    <xf numFmtId="9" fontId="11" fillId="0" borderId="0" xfId="9" applyFont="1"/>
    <xf numFmtId="166" fontId="9" fillId="0" borderId="0" xfId="7" applyNumberFormat="1" applyFont="1" applyAlignment="1">
      <alignment horizontal="center"/>
    </xf>
    <xf numFmtId="0" fontId="10" fillId="0" borderId="1" xfId="7" quotePrefix="1" applyFont="1" applyBorder="1" applyAlignment="1">
      <alignment horizontal="left"/>
    </xf>
    <xf numFmtId="167" fontId="9" fillId="0" borderId="0" xfId="7" applyNumberFormat="1" applyFont="1" applyAlignment="1">
      <alignment horizontal="center"/>
    </xf>
    <xf numFmtId="0" fontId="11" fillId="0" borderId="0" xfId="6" applyFont="1" applyAlignment="1">
      <alignment horizontal="center"/>
    </xf>
    <xf numFmtId="167" fontId="10" fillId="0" borderId="0" xfId="7" applyNumberFormat="1" applyFont="1"/>
    <xf numFmtId="164" fontId="11" fillId="0" borderId="0" xfId="6" applyNumberFormat="1" applyFont="1"/>
    <xf numFmtId="44" fontId="11" fillId="0" borderId="0" xfId="6" applyNumberFormat="1" applyFont="1"/>
    <xf numFmtId="0" fontId="5" fillId="0" borderId="0" xfId="7" applyFont="1"/>
    <xf numFmtId="49" fontId="5" fillId="0" borderId="0" xfId="5" applyNumberFormat="1" applyFont="1" applyFill="1" applyBorder="1" applyAlignment="1" applyProtection="1">
      <alignment horizontal="right" vertical="top"/>
    </xf>
    <xf numFmtId="168" fontId="9" fillId="0" borderId="0" xfId="7" applyNumberFormat="1" applyFont="1" applyBorder="1" applyAlignment="1">
      <alignment horizontal="right"/>
    </xf>
    <xf numFmtId="49" fontId="10" fillId="0" borderId="0" xfId="7" applyNumberFormat="1" applyFont="1" applyAlignment="1">
      <alignment horizontal="right"/>
    </xf>
    <xf numFmtId="168" fontId="10" fillId="0" borderId="0" xfId="7" applyNumberFormat="1" applyFont="1" applyAlignment="1">
      <alignment horizontal="left" vertical="top"/>
    </xf>
    <xf numFmtId="3" fontId="6" fillId="0" borderId="2" xfId="0" applyNumberFormat="1" applyFont="1" applyBorder="1"/>
    <xf numFmtId="167" fontId="6" fillId="0" borderId="5" xfId="3" applyNumberFormat="1" applyFont="1" applyBorder="1"/>
    <xf numFmtId="167" fontId="6" fillId="0" borderId="2" xfId="3" applyNumberFormat="1" applyFont="1" applyBorder="1"/>
    <xf numFmtId="0" fontId="6" fillId="0" borderId="1" xfId="0" applyFont="1" applyBorder="1" applyAlignment="1">
      <alignment horizontal="left"/>
    </xf>
    <xf numFmtId="167" fontId="6" fillId="0" borderId="3" xfId="3" applyNumberFormat="1" applyFont="1" applyBorder="1"/>
    <xf numFmtId="167" fontId="7" fillId="3" borderId="5" xfId="3" applyNumberFormat="1" applyFont="1" applyFill="1" applyBorder="1"/>
    <xf numFmtId="167" fontId="7" fillId="3" borderId="5" xfId="0" applyNumberFormat="1" applyFont="1" applyFill="1" applyBorder="1"/>
    <xf numFmtId="167" fontId="6" fillId="0" borderId="0" xfId="0" applyNumberFormat="1" applyFont="1" applyFill="1"/>
    <xf numFmtId="167" fontId="7" fillId="0" borderId="5" xfId="0" applyNumberFormat="1" applyFont="1" applyBorder="1"/>
    <xf numFmtId="166" fontId="6" fillId="3" borderId="2" xfId="0" applyNumberFormat="1" applyFont="1" applyFill="1" applyBorder="1"/>
    <xf numFmtId="0" fontId="8" fillId="0" borderId="0" xfId="0" applyFont="1" applyFill="1"/>
    <xf numFmtId="0" fontId="6" fillId="3" borderId="0" xfId="0" applyFont="1" applyFill="1" applyAlignment="1">
      <alignment horizontal="left"/>
    </xf>
    <xf numFmtId="0" fontId="6" fillId="3" borderId="0" xfId="0" applyFont="1" applyFill="1"/>
    <xf numFmtId="39" fontId="6" fillId="3" borderId="5" xfId="0" applyNumberFormat="1" applyFont="1" applyFill="1" applyBorder="1" applyAlignment="1">
      <alignment horizontal="center"/>
    </xf>
    <xf numFmtId="0" fontId="11" fillId="3" borderId="0" xfId="0" applyFont="1" applyFill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/>
    <xf numFmtId="0" fontId="7" fillId="0" borderId="0" xfId="0" applyFont="1" applyFill="1" applyAlignment="1">
      <alignment horizontal="center"/>
    </xf>
    <xf numFmtId="167" fontId="6" fillId="0" borderId="4" xfId="0" applyNumberFormat="1" applyFont="1" applyFill="1" applyBorder="1"/>
    <xf numFmtId="10" fontId="6" fillId="0" borderId="2" xfId="8" applyNumberFormat="1" applyFont="1" applyFill="1" applyBorder="1"/>
    <xf numFmtId="0" fontId="9" fillId="0" borderId="0" xfId="7" applyFont="1" applyBorder="1" applyAlignment="1"/>
    <xf numFmtId="0" fontId="11" fillId="0" borderId="0" xfId="6" applyFont="1" applyBorder="1"/>
    <xf numFmtId="49" fontId="9" fillId="0" borderId="0" xfId="7" applyNumberFormat="1" applyFont="1" applyFill="1" applyBorder="1" applyAlignment="1">
      <alignment horizontal="right" vertical="top"/>
    </xf>
    <xf numFmtId="49" fontId="10" fillId="0" borderId="0" xfId="7" applyNumberFormat="1" applyFont="1" applyFill="1" applyBorder="1"/>
    <xf numFmtId="168" fontId="9" fillId="0" borderId="0" xfId="7" applyNumberFormat="1" applyFont="1" applyFill="1" applyBorder="1" applyAlignment="1">
      <alignment horizontal="left"/>
    </xf>
    <xf numFmtId="168" fontId="9" fillId="0" borderId="0" xfId="7" applyNumberFormat="1" applyFont="1" applyFill="1" applyBorder="1" applyAlignment="1">
      <alignment horizontal="center"/>
    </xf>
    <xf numFmtId="49" fontId="10" fillId="0" borderId="0" xfId="7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6" fontId="6" fillId="3" borderId="5" xfId="0" applyNumberFormat="1" applyFont="1" applyFill="1" applyBorder="1"/>
    <xf numFmtId="6" fontId="6" fillId="3" borderId="2" xfId="0" applyNumberFormat="1" applyFont="1" applyFill="1" applyBorder="1"/>
    <xf numFmtId="6" fontId="6" fillId="3" borderId="3" xfId="0" applyNumberFormat="1" applyFont="1" applyFill="1" applyBorder="1"/>
    <xf numFmtId="6" fontId="6" fillId="0" borderId="0" xfId="0" applyNumberFormat="1" applyFont="1"/>
    <xf numFmtId="0" fontId="6" fillId="3" borderId="5" xfId="0" applyFont="1" applyFill="1" applyBorder="1" applyAlignment="1">
      <alignment horizontal="center"/>
    </xf>
    <xf numFmtId="6" fontId="6" fillId="0" borderId="5" xfId="0" applyNumberFormat="1" applyFont="1" applyBorder="1"/>
    <xf numFmtId="0" fontId="6" fillId="3" borderId="2" xfId="0" applyFont="1" applyFill="1" applyBorder="1" applyAlignment="1">
      <alignment horizontal="center"/>
    </xf>
    <xf numFmtId="6" fontId="6" fillId="0" borderId="2" xfId="0" applyNumberFormat="1" applyFont="1" applyBorder="1"/>
    <xf numFmtId="6" fontId="6" fillId="0" borderId="3" xfId="0" applyNumberFormat="1" applyFont="1" applyBorder="1"/>
    <xf numFmtId="164" fontId="5" fillId="0" borderId="4" xfId="4" applyNumberFormat="1" applyFont="1" applyFill="1" applyBorder="1" applyAlignment="1">
      <alignment horizontal="left"/>
    </xf>
    <xf numFmtId="6" fontId="6" fillId="0" borderId="12" xfId="0" applyNumberFormat="1" applyFont="1" applyBorder="1"/>
    <xf numFmtId="6" fontId="6" fillId="0" borderId="13" xfId="0" applyNumberFormat="1" applyFont="1" applyBorder="1"/>
    <xf numFmtId="6" fontId="6" fillId="0" borderId="11" xfId="0" applyNumberFormat="1" applyFont="1" applyBorder="1"/>
    <xf numFmtId="0" fontId="6" fillId="0" borderId="12" xfId="0" applyFont="1" applyBorder="1"/>
    <xf numFmtId="6" fontId="6" fillId="4" borderId="5" xfId="0" applyNumberFormat="1" applyFont="1" applyFill="1" applyBorder="1"/>
    <xf numFmtId="6" fontId="6" fillId="4" borderId="2" xfId="0" applyNumberFormat="1" applyFont="1" applyFill="1" applyBorder="1"/>
    <xf numFmtId="6" fontId="6" fillId="4" borderId="3" xfId="0" applyNumberFormat="1" applyFont="1" applyFill="1" applyBorder="1"/>
    <xf numFmtId="2" fontId="6" fillId="4" borderId="2" xfId="0" applyNumberFormat="1" applyFont="1" applyFill="1" applyBorder="1" applyAlignment="1">
      <alignment horizontal="center"/>
    </xf>
    <xf numFmtId="0" fontId="9" fillId="5" borderId="9" xfId="7" applyFont="1" applyFill="1" applyBorder="1" applyAlignment="1">
      <alignment horizontal="center"/>
    </xf>
    <xf numFmtId="0" fontId="9" fillId="5" borderId="8" xfId="7" applyFont="1" applyFill="1" applyBorder="1" applyAlignment="1">
      <alignment horizontal="center"/>
    </xf>
    <xf numFmtId="0" fontId="9" fillId="5" borderId="10" xfId="7" applyFont="1" applyFill="1" applyBorder="1" applyAlignment="1">
      <alignment horizontal="right"/>
    </xf>
    <xf numFmtId="0" fontId="9" fillId="5" borderId="9" xfId="7" applyFont="1" applyFill="1" applyBorder="1" applyAlignment="1">
      <alignment horizontal="right"/>
    </xf>
    <xf numFmtId="0" fontId="9" fillId="5" borderId="8" xfId="7" applyFont="1" applyFill="1" applyBorder="1" applyAlignment="1">
      <alignment horizontal="right"/>
    </xf>
    <xf numFmtId="168" fontId="9" fillId="5" borderId="8" xfId="7" applyNumberFormat="1" applyFont="1" applyFill="1" applyBorder="1" applyAlignment="1">
      <alignment horizontal="centerContinuous"/>
    </xf>
    <xf numFmtId="49" fontId="10" fillId="5" borderId="8" xfId="7" applyNumberFormat="1" applyFont="1" applyFill="1" applyBorder="1" applyAlignment="1">
      <alignment horizontal="centerContinuous"/>
    </xf>
    <xf numFmtId="49" fontId="10" fillId="5" borderId="10" xfId="7" applyNumberFormat="1" applyFont="1" applyFill="1" applyBorder="1" applyAlignment="1">
      <alignment horizontal="centerContinuous"/>
    </xf>
    <xf numFmtId="0" fontId="9" fillId="0" borderId="7" xfId="7" applyNumberFormat="1" applyFont="1" applyBorder="1" applyAlignment="1">
      <alignment horizontal="center" vertical="top"/>
    </xf>
    <xf numFmtId="0" fontId="9" fillId="0" borderId="7" xfId="7" applyNumberFormat="1" applyFont="1" applyBorder="1" applyAlignment="1">
      <alignment horizontal="right" vertical="top"/>
    </xf>
    <xf numFmtId="0" fontId="5" fillId="4" borderId="0" xfId="7" applyFont="1" applyFill="1" applyAlignment="1">
      <alignment horizontal="center"/>
    </xf>
    <xf numFmtId="0" fontId="11" fillId="0" borderId="0" xfId="6" applyFont="1" applyAlignment="1">
      <alignment wrapText="1"/>
    </xf>
    <xf numFmtId="0" fontId="14" fillId="0" borderId="14" xfId="0" applyFont="1" applyBorder="1"/>
    <xf numFmtId="0" fontId="14" fillId="0" borderId="0" xfId="0" applyFont="1"/>
    <xf numFmtId="0" fontId="14" fillId="0" borderId="15" xfId="0" applyFont="1" applyBorder="1"/>
    <xf numFmtId="0" fontId="14" fillId="0" borderId="16" xfId="0" applyFont="1" applyBorder="1"/>
    <xf numFmtId="0" fontId="15" fillId="6" borderId="18" xfId="0" applyFont="1" applyFill="1" applyBorder="1" applyAlignment="1">
      <alignment horizontal="center"/>
    </xf>
    <xf numFmtId="0" fontId="14" fillId="0" borderId="10" xfId="0" applyFont="1" applyBorder="1"/>
    <xf numFmtId="0" fontId="14" fillId="0" borderId="2" xfId="0" applyFont="1" applyBorder="1"/>
    <xf numFmtId="0" fontId="16" fillId="0" borderId="0" xfId="0" applyFont="1"/>
    <xf numFmtId="0" fontId="14" fillId="0" borderId="19" xfId="0" applyFont="1" applyBorder="1"/>
    <xf numFmtId="0" fontId="14" fillId="0" borderId="5" xfId="0" applyFont="1" applyBorder="1"/>
    <xf numFmtId="0" fontId="15" fillId="6" borderId="18" xfId="0" applyFont="1" applyFill="1" applyBorder="1"/>
    <xf numFmtId="0" fontId="14" fillId="0" borderId="19" xfId="0" applyFont="1" applyBorder="1" applyAlignment="1">
      <alignment horizontal="center" vertical="center"/>
    </xf>
    <xf numFmtId="164" fontId="17" fillId="0" borderId="12" xfId="3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44" fontId="14" fillId="0" borderId="2" xfId="0" applyNumberFormat="1" applyFont="1" applyBorder="1"/>
    <xf numFmtId="0" fontId="14" fillId="0" borderId="17" xfId="0" applyFont="1" applyBorder="1" applyAlignment="1">
      <alignment horizontal="center" vertical="center"/>
    </xf>
    <xf numFmtId="44" fontId="14" fillId="6" borderId="18" xfId="3" applyFont="1" applyFill="1" applyBorder="1" applyAlignment="1">
      <alignment horizontal="center" vertical="center"/>
    </xf>
    <xf numFmtId="44" fontId="14" fillId="0" borderId="10" xfId="3" applyFont="1" applyBorder="1" applyAlignment="1">
      <alignment horizontal="center" vertical="center"/>
    </xf>
    <xf numFmtId="44" fontId="14" fillId="0" borderId="5" xfId="3" applyFont="1" applyBorder="1" applyAlignment="1">
      <alignment horizontal="center" vertical="center"/>
    </xf>
    <xf numFmtId="44" fontId="14" fillId="0" borderId="2" xfId="3" applyFont="1" applyBorder="1" applyAlignment="1">
      <alignment horizontal="center" vertical="center"/>
    </xf>
    <xf numFmtId="0" fontId="14" fillId="0" borderId="20" xfId="0" applyFont="1" applyBorder="1"/>
    <xf numFmtId="6" fontId="14" fillId="0" borderId="20" xfId="0" applyNumberFormat="1" applyFont="1" applyBorder="1"/>
    <xf numFmtId="0" fontId="14" fillId="0" borderId="20" xfId="0" applyFont="1" applyBorder="1" applyAlignment="1">
      <alignment horizontal="center"/>
    </xf>
    <xf numFmtId="8" fontId="14" fillId="0" borderId="0" xfId="0" applyNumberFormat="1" applyFont="1"/>
    <xf numFmtId="44" fontId="14" fillId="0" borderId="0" xfId="0" applyNumberFormat="1" applyFont="1"/>
    <xf numFmtId="0" fontId="14" fillId="0" borderId="21" xfId="0" applyFont="1" applyBorder="1" applyAlignment="1">
      <alignment horizontal="center" vertical="center"/>
    </xf>
    <xf numFmtId="44" fontId="14" fillId="0" borderId="22" xfId="3" applyFont="1" applyBorder="1" applyAlignment="1">
      <alignment horizontal="center" vertical="center"/>
    </xf>
    <xf numFmtId="44" fontId="14" fillId="0" borderId="22" xfId="0" applyNumberFormat="1" applyFont="1" applyBorder="1"/>
    <xf numFmtId="0" fontId="14" fillId="0" borderId="4" xfId="0" applyFont="1" applyBorder="1"/>
    <xf numFmtId="0" fontId="14" fillId="0" borderId="23" xfId="0" applyFont="1" applyBorder="1"/>
    <xf numFmtId="0" fontId="14" fillId="0" borderId="0" xfId="0" applyFont="1" applyAlignment="1">
      <alignment horizontal="center" vertical="center"/>
    </xf>
    <xf numFmtId="44" fontId="14" fillId="0" borderId="0" xfId="3" applyFont="1" applyBorder="1" applyAlignment="1">
      <alignment horizontal="center" vertical="center"/>
    </xf>
    <xf numFmtId="0" fontId="18" fillId="0" borderId="0" xfId="0" applyFont="1"/>
    <xf numFmtId="0" fontId="14" fillId="0" borderId="24" xfId="0" applyFont="1" applyBorder="1"/>
    <xf numFmtId="9" fontId="14" fillId="0" borderId="25" xfId="0" applyNumberFormat="1" applyFont="1" applyBorder="1"/>
    <xf numFmtId="9" fontId="14" fillId="0" borderId="26" xfId="0" applyNumberFormat="1" applyFont="1" applyBorder="1"/>
    <xf numFmtId="0" fontId="14" fillId="0" borderId="27" xfId="0" applyFont="1" applyBorder="1"/>
    <xf numFmtId="9" fontId="14" fillId="0" borderId="28" xfId="0" applyNumberFormat="1" applyFont="1" applyBorder="1" applyAlignment="1">
      <alignment horizontal="right" vertical="center"/>
    </xf>
    <xf numFmtId="164" fontId="14" fillId="0" borderId="28" xfId="0" applyNumberFormat="1" applyFont="1" applyBorder="1" applyAlignment="1">
      <alignment horizontal="right" vertical="center"/>
    </xf>
    <xf numFmtId="164" fontId="14" fillId="6" borderId="28" xfId="3" applyNumberFormat="1" applyFont="1" applyFill="1" applyBorder="1" applyAlignment="1">
      <alignment horizontal="right" vertical="center"/>
    </xf>
    <xf numFmtId="0" fontId="14" fillId="0" borderId="29" xfId="0" applyFont="1" applyBorder="1"/>
    <xf numFmtId="8" fontId="14" fillId="0" borderId="30" xfId="0" applyNumberFormat="1" applyFont="1" applyBorder="1"/>
    <xf numFmtId="0" fontId="19" fillId="0" borderId="0" xfId="0" applyFont="1"/>
    <xf numFmtId="0" fontId="20" fillId="0" borderId="0" xfId="0" applyFont="1"/>
    <xf numFmtId="0" fontId="9" fillId="0" borderId="31" xfId="7" applyFont="1" applyBorder="1"/>
    <xf numFmtId="0" fontId="13" fillId="0" borderId="0" xfId="7" applyFont="1" applyAlignment="1">
      <alignment horizontal="left" vertical="top" wrapText="1"/>
    </xf>
    <xf numFmtId="0" fontId="9" fillId="0" borderId="0" xfId="7" applyFont="1" applyBorder="1" applyAlignment="1">
      <alignment horizontal="right"/>
    </xf>
    <xf numFmtId="0" fontId="9" fillId="0" borderId="0" xfId="7" applyFont="1" applyAlignment="1">
      <alignment horizontal="right"/>
    </xf>
    <xf numFmtId="0" fontId="7" fillId="0" borderId="0" xfId="0" applyFont="1" applyAlignment="1">
      <alignment horizontal="left"/>
    </xf>
    <xf numFmtId="0" fontId="9" fillId="0" borderId="0" xfId="7" applyFont="1" applyAlignment="1">
      <alignment horizontal="left" vertical="top"/>
    </xf>
    <xf numFmtId="0" fontId="13" fillId="0" borderId="0" xfId="7" applyFont="1" applyAlignment="1">
      <alignment horizontal="left" vertical="top" wrapText="1"/>
    </xf>
    <xf numFmtId="0" fontId="7" fillId="0" borderId="0" xfId="0" applyFont="1" applyAlignment="1"/>
    <xf numFmtId="0" fontId="9" fillId="0" borderId="0" xfId="7" applyFont="1" applyBorder="1" applyAlignment="1">
      <alignment horizontal="right"/>
    </xf>
    <xf numFmtId="0" fontId="9" fillId="0" borderId="0" xfId="7" applyFont="1" applyAlignment="1">
      <alignment horizontal="right"/>
    </xf>
    <xf numFmtId="0" fontId="7" fillId="0" borderId="0" xfId="0" applyFont="1" applyFill="1" applyAlignment="1"/>
    <xf numFmtId="0" fontId="6" fillId="0" borderId="5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7" fillId="0" borderId="0" xfId="0" applyFont="1" applyAlignment="1">
      <alignment horizontal="left"/>
    </xf>
    <xf numFmtId="168" fontId="9" fillId="5" borderId="8" xfId="7" applyNumberFormat="1" applyFont="1" applyFill="1" applyBorder="1" applyAlignment="1">
      <alignment horizontal="center"/>
    </xf>
    <xf numFmtId="168" fontId="9" fillId="5" borderId="10" xfId="7" applyNumberFormat="1" applyFont="1" applyFill="1" applyBorder="1" applyAlignment="1">
      <alignment horizontal="center"/>
    </xf>
    <xf numFmtId="0" fontId="9" fillId="0" borderId="7" xfId="7" applyNumberFormat="1" applyFont="1" applyBorder="1" applyAlignment="1">
      <alignment horizontal="left" vertical="top"/>
    </xf>
    <xf numFmtId="168" fontId="9" fillId="5" borderId="9" xfId="7" applyNumberFormat="1" applyFont="1" applyFill="1" applyBorder="1" applyAlignment="1">
      <alignment horizontal="center"/>
    </xf>
    <xf numFmtId="0" fontId="5" fillId="0" borderId="8" xfId="5" applyNumberFormat="1" applyFont="1" applyFill="1" applyBorder="1" applyAlignment="1" applyProtection="1">
      <alignment horizontal="center" vertical="top"/>
    </xf>
    <xf numFmtId="0" fontId="9" fillId="0" borderId="0" xfId="7" applyFont="1" applyAlignment="1">
      <alignment horizontal="left" vertical="top"/>
    </xf>
    <xf numFmtId="0" fontId="7" fillId="0" borderId="0" xfId="0" applyFont="1" applyFill="1" applyBorder="1" applyAlignment="1"/>
    <xf numFmtId="0" fontId="14" fillId="0" borderId="17" xfId="0" applyFont="1" applyBorder="1" applyAlignment="1">
      <alignment horizontal="center"/>
    </xf>
    <xf numFmtId="0" fontId="14" fillId="0" borderId="8" xfId="0" applyFont="1" applyBorder="1" applyAlignment="1">
      <alignment horizontal="center"/>
    </xf>
  </cellXfs>
  <cellStyles count="10">
    <cellStyle name="Comma" xfId="1" builtinId="3"/>
    <cellStyle name="Comma 2" xfId="2" xr:uid="{00000000-0005-0000-0000-000001000000}"/>
    <cellStyle name="Currency" xfId="3" builtinId="4"/>
    <cellStyle name="Currency 2" xfId="4" xr:uid="{00000000-0005-0000-0000-000003000000}"/>
    <cellStyle name="Hyperlink" xfId="5" builtinId="8"/>
    <cellStyle name="Normal" xfId="0" builtinId="0"/>
    <cellStyle name="Normal 2" xfId="6" xr:uid="{00000000-0005-0000-0000-000006000000}"/>
    <cellStyle name="Normal_Camden Office Building 6-15-07a" xfId="7" xr:uid="{00000000-0005-0000-0000-000007000000}"/>
    <cellStyle name="Percent" xfId="8" builtinId="5"/>
    <cellStyle name="Percent 2" xfId="9" xr:uid="{00000000-0005-0000-0000-000009000000}"/>
  </cellStyles>
  <dxfs count="7"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81"/>
  <sheetViews>
    <sheetView showGridLines="0" tabSelected="1" zoomScaleNormal="100" zoomScaleSheetLayoutView="100" workbookViewId="0">
      <selection sqref="A1:E1"/>
    </sheetView>
  </sheetViews>
  <sheetFormatPr defaultColWidth="12.42578125" defaultRowHeight="14.1"/>
  <cols>
    <col min="1" max="1" width="6.85546875" style="181" customWidth="1"/>
    <col min="2" max="2" width="4.85546875" style="109" customWidth="1"/>
    <col min="3" max="3" width="3.85546875" style="109" customWidth="1"/>
    <col min="4" max="4" width="38" style="109" customWidth="1"/>
    <col min="5" max="5" width="16.28515625" style="64" customWidth="1"/>
    <col min="6" max="6" width="17.85546875" style="92" customWidth="1"/>
    <col min="7" max="7" width="15.5703125" style="110" customWidth="1"/>
    <col min="8" max="8" width="19.7109375" style="92" customWidth="1"/>
    <col min="9" max="9" width="2.140625" style="92" hidden="1" customWidth="1"/>
    <col min="10" max="10" width="19.7109375" style="51" customWidth="1"/>
    <col min="11" max="12" width="13.7109375" style="51" customWidth="1"/>
    <col min="13" max="13" width="12.42578125" style="51" customWidth="1"/>
    <col min="14" max="14" width="4.7109375" style="51" customWidth="1"/>
    <col min="15" max="15" width="12.42578125" style="51" customWidth="1"/>
    <col min="16" max="16" width="15" style="51" customWidth="1"/>
    <col min="17" max="17" width="16.28515625" style="51" customWidth="1"/>
    <col min="18" max="16384" width="12.42578125" style="51"/>
  </cols>
  <sheetData>
    <row r="1" spans="1:9" ht="16.899999999999999" customHeight="1">
      <c r="A1" s="299" t="s">
        <v>0</v>
      </c>
      <c r="B1" s="299"/>
      <c r="C1" s="299"/>
      <c r="D1" s="299"/>
      <c r="E1" s="299"/>
      <c r="F1" s="296"/>
      <c r="G1" s="296"/>
      <c r="H1" s="296"/>
      <c r="I1" s="294"/>
    </row>
    <row r="2" spans="1:9" ht="16.899999999999999" customHeight="1">
      <c r="A2" s="294"/>
      <c r="B2" s="294"/>
      <c r="C2" s="294"/>
      <c r="D2" s="294"/>
      <c r="E2" s="294"/>
      <c r="F2" s="294"/>
      <c r="G2" s="294"/>
      <c r="H2" s="294"/>
      <c r="I2" s="294"/>
    </row>
    <row r="3" spans="1:9" ht="15" customHeight="1">
      <c r="A3" s="297" t="s">
        <v>1</v>
      </c>
      <c r="B3" s="297"/>
      <c r="C3" s="297"/>
      <c r="D3" s="52"/>
      <c r="E3" s="53"/>
      <c r="F3" s="25"/>
      <c r="G3" s="54"/>
      <c r="H3" s="54"/>
      <c r="I3" s="55"/>
    </row>
    <row r="4" spans="1:9" ht="13.9" customHeight="1">
      <c r="A4" s="297" t="s">
        <v>2</v>
      </c>
      <c r="B4" s="297"/>
      <c r="C4" s="297"/>
      <c r="D4" s="56"/>
      <c r="E4" s="54"/>
      <c r="F4" s="54"/>
      <c r="G4" s="54"/>
      <c r="H4" s="54"/>
      <c r="I4" s="55"/>
    </row>
    <row r="5" spans="1:9" ht="15.6" customHeight="1">
      <c r="A5" s="297" t="s">
        <v>3</v>
      </c>
      <c r="B5" s="297"/>
      <c r="C5" s="297"/>
      <c r="D5" s="56"/>
      <c r="E5" s="31"/>
      <c r="F5" s="31"/>
      <c r="G5" s="31"/>
      <c r="H5" s="31"/>
      <c r="I5" s="57"/>
    </row>
    <row r="6" spans="1:9" ht="13.9" customHeight="1">
      <c r="A6" s="291"/>
      <c r="B6" s="291"/>
      <c r="C6" s="291"/>
      <c r="D6" s="30"/>
      <c r="E6" s="31"/>
      <c r="F6" s="31"/>
      <c r="G6" s="31"/>
      <c r="H6" s="31"/>
      <c r="I6" s="57"/>
    </row>
    <row r="7" spans="1:9" ht="13.9" customHeight="1">
      <c r="A7" s="236"/>
      <c r="B7" s="237"/>
      <c r="C7" s="237"/>
      <c r="D7" s="238" t="s">
        <v>4</v>
      </c>
      <c r="E7" s="239"/>
      <c r="F7" s="239"/>
      <c r="G7" s="239"/>
      <c r="H7" s="240"/>
      <c r="I7" s="58"/>
    </row>
    <row r="8" spans="1:9" ht="13.9" customHeight="1">
      <c r="A8" s="292"/>
      <c r="B8" s="292"/>
      <c r="C8" s="292"/>
      <c r="D8" s="59"/>
      <c r="E8" s="60"/>
      <c r="F8" s="60"/>
      <c r="G8" s="60"/>
      <c r="H8" s="60"/>
      <c r="I8" s="60"/>
    </row>
    <row r="9" spans="1:9" ht="13.9" customHeight="1">
      <c r="A9" s="298"/>
      <c r="B9" s="298"/>
      <c r="C9" s="298"/>
      <c r="D9" s="51"/>
      <c r="E9" s="292" t="s">
        <v>5</v>
      </c>
      <c r="F9" s="289"/>
      <c r="G9" s="292" t="s">
        <v>6</v>
      </c>
      <c r="H9" s="61"/>
      <c r="I9" s="62"/>
    </row>
    <row r="10" spans="1:9" ht="14.1" customHeight="1">
      <c r="A10" s="62"/>
      <c r="B10" s="63"/>
      <c r="C10" s="63"/>
      <c r="D10" s="62"/>
      <c r="F10" s="65"/>
      <c r="G10" s="66"/>
      <c r="H10" s="67"/>
      <c r="I10" s="67"/>
    </row>
    <row r="11" spans="1:9" ht="14.1" customHeight="1">
      <c r="A11" s="243" t="s">
        <v>7</v>
      </c>
      <c r="B11" s="68"/>
      <c r="C11" s="68"/>
      <c r="D11" s="69" t="s">
        <v>8</v>
      </c>
      <c r="E11" s="70"/>
      <c r="F11" s="71"/>
      <c r="G11" s="72"/>
      <c r="H11" s="73" t="s">
        <v>9</v>
      </c>
      <c r="I11" s="67"/>
    </row>
    <row r="12" spans="1:9" s="77" customFormat="1" ht="14.1" customHeight="1">
      <c r="A12" s="74"/>
      <c r="B12" s="75"/>
      <c r="C12" s="75"/>
      <c r="D12" s="76"/>
      <c r="E12" s="64"/>
      <c r="F12" s="65"/>
      <c r="G12" s="66"/>
      <c r="H12" s="67"/>
      <c r="I12" s="67"/>
    </row>
    <row r="13" spans="1:9" s="84" customFormat="1" ht="14.1" customHeight="1">
      <c r="A13" s="78" t="s">
        <v>10</v>
      </c>
      <c r="B13" s="79"/>
      <c r="C13" s="80"/>
      <c r="D13" s="81" t="s">
        <v>11</v>
      </c>
      <c r="E13" s="79"/>
      <c r="F13" s="79"/>
      <c r="G13" s="82"/>
      <c r="H13" s="79"/>
      <c r="I13" s="83"/>
    </row>
    <row r="14" spans="1:9" s="84" customFormat="1" ht="14.1" customHeight="1">
      <c r="B14" s="85">
        <v>1</v>
      </c>
      <c r="C14" s="86"/>
      <c r="D14" s="87" t="s">
        <v>12</v>
      </c>
      <c r="E14" s="83"/>
      <c r="F14" s="83"/>
      <c r="G14" s="88"/>
      <c r="H14" s="89"/>
      <c r="I14" s="83"/>
    </row>
    <row r="15" spans="1:9" s="84" customFormat="1" ht="14.1" customHeight="1">
      <c r="A15" s="90"/>
      <c r="B15" s="85">
        <f>B14+1</f>
        <v>2</v>
      </c>
      <c r="C15" s="85"/>
      <c r="D15" s="87" t="s">
        <v>13</v>
      </c>
      <c r="E15" s="91"/>
      <c r="F15" s="91"/>
      <c r="G15" s="91"/>
      <c r="H15" s="89"/>
      <c r="I15" s="83"/>
    </row>
    <row r="16" spans="1:9" s="84" customFormat="1" ht="14.1" customHeight="1">
      <c r="A16" s="90"/>
      <c r="B16" s="85">
        <f t="shared" ref="B16:B22" si="0">B15+1</f>
        <v>3</v>
      </c>
      <c r="C16" s="85"/>
      <c r="D16" s="87" t="s">
        <v>14</v>
      </c>
      <c r="E16" s="91"/>
      <c r="F16" s="91"/>
      <c r="G16" s="91"/>
      <c r="H16" s="89"/>
      <c r="I16" s="83"/>
    </row>
    <row r="17" spans="1:9" s="84" customFormat="1" ht="14.1" customHeight="1">
      <c r="A17" s="90"/>
      <c r="B17" s="85">
        <f t="shared" si="0"/>
        <v>4</v>
      </c>
      <c r="C17" s="85"/>
      <c r="D17" s="87" t="s">
        <v>15</v>
      </c>
      <c r="E17" s="91"/>
      <c r="F17" s="91"/>
      <c r="G17" s="91"/>
      <c r="H17" s="89"/>
      <c r="I17" s="83"/>
    </row>
    <row r="18" spans="1:9" ht="12" customHeight="1">
      <c r="A18" s="90"/>
      <c r="B18" s="85">
        <f t="shared" si="0"/>
        <v>5</v>
      </c>
      <c r="C18" s="85"/>
      <c r="D18" s="87" t="s">
        <v>16</v>
      </c>
      <c r="E18" s="91"/>
      <c r="G18" s="93"/>
      <c r="H18" s="89"/>
      <c r="I18" s="94"/>
    </row>
    <row r="19" spans="1:9" ht="12" customHeight="1">
      <c r="A19" s="90"/>
      <c r="B19" s="85">
        <f t="shared" si="0"/>
        <v>6</v>
      </c>
      <c r="C19" s="85"/>
      <c r="D19" s="87" t="s">
        <v>17</v>
      </c>
      <c r="E19" s="91"/>
      <c r="G19" s="93"/>
      <c r="H19" s="89"/>
      <c r="I19" s="94"/>
    </row>
    <row r="20" spans="1:9" ht="14.1" customHeight="1">
      <c r="A20" s="90"/>
      <c r="B20" s="85">
        <f t="shared" si="0"/>
        <v>7</v>
      </c>
      <c r="C20" s="85"/>
      <c r="D20" s="87" t="s">
        <v>18</v>
      </c>
      <c r="E20" s="95"/>
      <c r="F20" s="96"/>
      <c r="G20" s="93"/>
      <c r="H20" s="89"/>
      <c r="I20" s="94"/>
    </row>
    <row r="21" spans="1:9" ht="14.1" customHeight="1">
      <c r="A21" s="90"/>
      <c r="B21" s="85">
        <f t="shared" si="0"/>
        <v>8</v>
      </c>
      <c r="C21" s="85"/>
      <c r="D21" s="87" t="s">
        <v>19</v>
      </c>
      <c r="E21" s="95"/>
      <c r="F21" s="96"/>
      <c r="G21" s="93"/>
      <c r="H21" s="89"/>
      <c r="I21" s="94"/>
    </row>
    <row r="22" spans="1:9" ht="14.1" customHeight="1" thickBot="1">
      <c r="A22" s="90"/>
      <c r="B22" s="85">
        <f t="shared" si="0"/>
        <v>9</v>
      </c>
      <c r="C22" s="85"/>
      <c r="D22" s="97" t="s">
        <v>20</v>
      </c>
      <c r="E22" s="98"/>
      <c r="F22" s="99"/>
      <c r="G22" s="100"/>
      <c r="H22" s="101"/>
      <c r="I22" s="94"/>
    </row>
    <row r="23" spans="1:9" s="84" customFormat="1" ht="14.1" customHeight="1" thickTop="1">
      <c r="A23" s="90"/>
      <c r="B23" s="85"/>
      <c r="C23" s="85"/>
      <c r="D23" s="292" t="s">
        <v>21</v>
      </c>
      <c r="E23" s="102" t="s">
        <v>22</v>
      </c>
      <c r="F23" s="103"/>
      <c r="H23" s="104">
        <f>SUM(H14:H22)</f>
        <v>0</v>
      </c>
      <c r="I23" s="103"/>
    </row>
    <row r="24" spans="1:9" ht="14.1" customHeight="1">
      <c r="A24" s="51"/>
      <c r="B24" s="85"/>
      <c r="C24" s="85"/>
      <c r="D24" s="63"/>
      <c r="E24" s="91" t="s">
        <v>22</v>
      </c>
      <c r="G24" s="93"/>
      <c r="H24" s="105"/>
      <c r="I24" s="94"/>
    </row>
    <row r="25" spans="1:9" ht="14.1" customHeight="1">
      <c r="A25" s="78" t="s">
        <v>23</v>
      </c>
      <c r="B25" s="81"/>
      <c r="C25" s="81"/>
      <c r="D25" s="81" t="s">
        <v>24</v>
      </c>
      <c r="E25" s="81"/>
      <c r="F25" s="81"/>
      <c r="G25" s="81"/>
      <c r="H25" s="81"/>
      <c r="I25" s="94"/>
    </row>
    <row r="26" spans="1:9" ht="14.1" customHeight="1">
      <c r="A26" s="90"/>
      <c r="B26" s="85">
        <v>1</v>
      </c>
      <c r="C26" s="85"/>
      <c r="D26" s="1" t="s">
        <v>25</v>
      </c>
      <c r="E26" s="91"/>
      <c r="G26" s="93"/>
      <c r="H26" s="89"/>
      <c r="I26" s="94"/>
    </row>
    <row r="27" spans="1:9" ht="14.1" customHeight="1">
      <c r="A27" s="51"/>
      <c r="B27" s="85">
        <f>+B26+1</f>
        <v>2</v>
      </c>
      <c r="C27" s="85"/>
      <c r="D27" s="1" t="s">
        <v>26</v>
      </c>
      <c r="E27" s="91"/>
      <c r="G27" s="93"/>
      <c r="H27" s="89"/>
      <c r="I27" s="94"/>
    </row>
    <row r="28" spans="1:9" ht="14.1" customHeight="1">
      <c r="A28" s="90"/>
      <c r="B28" s="85">
        <f t="shared" ref="B28:B33" si="1">+B27+1</f>
        <v>3</v>
      </c>
      <c r="C28" s="85"/>
      <c r="D28" s="1" t="s">
        <v>27</v>
      </c>
      <c r="E28" s="91"/>
      <c r="G28" s="93"/>
      <c r="H28" s="89"/>
      <c r="I28" s="94"/>
    </row>
    <row r="29" spans="1:9" ht="14.1" customHeight="1">
      <c r="A29" s="90"/>
      <c r="B29" s="85">
        <f t="shared" si="1"/>
        <v>4</v>
      </c>
      <c r="C29" s="85"/>
      <c r="D29" s="1" t="s">
        <v>28</v>
      </c>
      <c r="E29" s="91"/>
      <c r="G29" s="93"/>
      <c r="H29" s="89"/>
      <c r="I29" s="94"/>
    </row>
    <row r="30" spans="1:9" ht="14.1" customHeight="1">
      <c r="A30" s="90"/>
      <c r="B30" s="85">
        <f t="shared" si="1"/>
        <v>5</v>
      </c>
      <c r="C30" s="85"/>
      <c r="D30" s="1" t="s">
        <v>29</v>
      </c>
      <c r="E30" s="91"/>
      <c r="G30" s="93"/>
      <c r="H30" s="89"/>
      <c r="I30" s="94"/>
    </row>
    <row r="31" spans="1:9" ht="14.1" customHeight="1">
      <c r="A31" s="90"/>
      <c r="B31" s="85">
        <f t="shared" si="1"/>
        <v>6</v>
      </c>
      <c r="C31" s="85"/>
      <c r="D31" s="1" t="s">
        <v>30</v>
      </c>
      <c r="E31" s="91"/>
      <c r="G31" s="93"/>
      <c r="H31" s="106"/>
      <c r="I31" s="94"/>
    </row>
    <row r="32" spans="1:9" ht="14.1" customHeight="1">
      <c r="A32" s="90"/>
      <c r="B32" s="85">
        <f t="shared" si="1"/>
        <v>7</v>
      </c>
      <c r="C32" s="85"/>
      <c r="D32" s="1" t="s">
        <v>31</v>
      </c>
      <c r="E32" s="91"/>
      <c r="G32" s="93"/>
      <c r="H32" s="89"/>
      <c r="I32" s="94"/>
    </row>
    <row r="33" spans="1:17" ht="14.1" customHeight="1" thickBot="1">
      <c r="A33" s="90"/>
      <c r="B33" s="85">
        <f t="shared" si="1"/>
        <v>8</v>
      </c>
      <c r="C33" s="85"/>
      <c r="D33" s="97" t="s">
        <v>20</v>
      </c>
      <c r="E33" s="98"/>
      <c r="F33" s="99"/>
      <c r="G33" s="100"/>
      <c r="H33" s="101"/>
      <c r="I33" s="94"/>
    </row>
    <row r="34" spans="1:17" ht="14.1" customHeight="1" thickTop="1">
      <c r="A34" s="90"/>
      <c r="B34" s="85"/>
      <c r="C34" s="85"/>
      <c r="D34" s="292" t="s">
        <v>21</v>
      </c>
      <c r="E34" s="91"/>
      <c r="G34" s="93"/>
      <c r="H34" s="104">
        <f>SUM(H26:H33)</f>
        <v>0</v>
      </c>
      <c r="I34" s="94"/>
    </row>
    <row r="35" spans="1:17" ht="14.1" customHeight="1">
      <c r="A35" s="90"/>
      <c r="B35" s="85"/>
      <c r="C35" s="85"/>
      <c r="D35" s="63"/>
      <c r="E35" s="91"/>
      <c r="G35" s="93"/>
      <c r="H35" s="105"/>
      <c r="I35" s="94"/>
    </row>
    <row r="36" spans="1:17" ht="14.1" customHeight="1">
      <c r="A36" s="78" t="s">
        <v>32</v>
      </c>
      <c r="B36" s="81"/>
      <c r="C36" s="81"/>
      <c r="D36" s="81" t="s">
        <v>33</v>
      </c>
      <c r="E36" s="81"/>
      <c r="F36" s="81"/>
      <c r="G36" s="81"/>
      <c r="H36" s="81"/>
      <c r="I36" s="94"/>
    </row>
    <row r="37" spans="1:17" ht="14.1" customHeight="1">
      <c r="A37" s="90"/>
      <c r="B37" s="85">
        <v>1</v>
      </c>
      <c r="C37" s="85"/>
      <c r="D37" s="87" t="s">
        <v>34</v>
      </c>
      <c r="E37" s="76"/>
      <c r="F37" s="76"/>
      <c r="G37" s="76"/>
      <c r="H37" s="89"/>
      <c r="I37" s="94"/>
    </row>
    <row r="38" spans="1:17" ht="14.1" customHeight="1">
      <c r="A38" s="90"/>
      <c r="B38" s="85">
        <f>+B37+1</f>
        <v>2</v>
      </c>
      <c r="C38" s="85"/>
      <c r="D38" s="87" t="s">
        <v>35</v>
      </c>
      <c r="E38" s="91"/>
      <c r="G38" s="93"/>
      <c r="H38" s="89"/>
      <c r="I38" s="94"/>
    </row>
    <row r="39" spans="1:17" ht="14.1" customHeight="1">
      <c r="A39" s="90"/>
      <c r="B39" s="85">
        <f t="shared" ref="B39:B66" si="2">+B38+1</f>
        <v>3</v>
      </c>
      <c r="C39" s="85"/>
      <c r="D39" s="87" t="s">
        <v>36</v>
      </c>
      <c r="E39" s="91"/>
      <c r="G39" s="93"/>
      <c r="H39" s="89"/>
      <c r="I39" s="94"/>
    </row>
    <row r="40" spans="1:17" ht="14.1" customHeight="1">
      <c r="A40" s="90"/>
      <c r="B40" s="85">
        <f t="shared" si="2"/>
        <v>4</v>
      </c>
      <c r="C40" s="85"/>
      <c r="D40" s="87" t="s">
        <v>37</v>
      </c>
      <c r="E40" s="91"/>
      <c r="G40" s="93"/>
      <c r="H40" s="89"/>
      <c r="I40" s="94"/>
    </row>
    <row r="41" spans="1:17" ht="14.1" customHeight="1">
      <c r="A41" s="90"/>
      <c r="B41" s="85">
        <f>+B40+1</f>
        <v>5</v>
      </c>
      <c r="C41" s="85"/>
      <c r="D41" s="87" t="s">
        <v>38</v>
      </c>
      <c r="E41" s="91"/>
      <c r="G41" s="93"/>
      <c r="H41" s="89"/>
      <c r="I41" s="94"/>
    </row>
    <row r="42" spans="1:17" ht="14.1" customHeight="1">
      <c r="A42" s="90"/>
      <c r="B42" s="85">
        <f t="shared" si="2"/>
        <v>6</v>
      </c>
      <c r="C42" s="85"/>
      <c r="D42" s="87" t="s">
        <v>39</v>
      </c>
      <c r="E42" s="107"/>
      <c r="G42" s="93"/>
      <c r="H42" s="89"/>
      <c r="I42" s="94"/>
    </row>
    <row r="43" spans="1:17" ht="14.1" customHeight="1">
      <c r="A43" s="90"/>
      <c r="B43" s="85">
        <f t="shared" si="2"/>
        <v>7</v>
      </c>
      <c r="C43" s="85"/>
      <c r="D43" s="108" t="s">
        <v>40</v>
      </c>
      <c r="E43" s="107"/>
      <c r="G43" s="93"/>
      <c r="H43" s="89"/>
      <c r="I43" s="94"/>
    </row>
    <row r="44" spans="1:17" ht="14.1" customHeight="1">
      <c r="A44" s="90"/>
      <c r="B44" s="85">
        <f>+B43+1</f>
        <v>8</v>
      </c>
      <c r="C44" s="85"/>
      <c r="D44" s="108" t="s">
        <v>41</v>
      </c>
      <c r="E44" s="107"/>
      <c r="G44" s="93"/>
      <c r="H44" s="106"/>
      <c r="I44" s="94"/>
    </row>
    <row r="45" spans="1:17" ht="14.1" customHeight="1">
      <c r="A45" s="90"/>
      <c r="B45" s="85">
        <f t="shared" ref="B45:B47" si="3">+B44+1</f>
        <v>9</v>
      </c>
      <c r="C45" s="85"/>
      <c r="D45" s="87" t="s">
        <v>42</v>
      </c>
      <c r="E45" s="107"/>
      <c r="G45" s="93"/>
      <c r="H45" s="106"/>
      <c r="I45" s="94"/>
    </row>
    <row r="46" spans="1:17" ht="14.1" customHeight="1">
      <c r="A46" s="90"/>
      <c r="B46" s="85">
        <f t="shared" si="3"/>
        <v>10</v>
      </c>
      <c r="C46" s="85"/>
      <c r="D46" s="108" t="s">
        <v>40</v>
      </c>
      <c r="E46" s="107"/>
      <c r="G46" s="93"/>
      <c r="H46" s="106"/>
      <c r="I46" s="94"/>
    </row>
    <row r="47" spans="1:17" ht="14.1" customHeight="1">
      <c r="A47" s="90"/>
      <c r="B47" s="85">
        <f t="shared" si="3"/>
        <v>11</v>
      </c>
      <c r="C47" s="85"/>
      <c r="D47" s="108" t="s">
        <v>41</v>
      </c>
      <c r="E47" s="107"/>
      <c r="G47" s="93"/>
      <c r="H47" s="106"/>
      <c r="I47" s="94"/>
    </row>
    <row r="48" spans="1:17" ht="14.1" customHeight="1">
      <c r="A48" s="90"/>
      <c r="B48" s="85">
        <v>12</v>
      </c>
      <c r="C48" s="85"/>
      <c r="D48" s="108" t="s">
        <v>43</v>
      </c>
      <c r="E48" s="107"/>
      <c r="G48" s="93"/>
      <c r="H48" s="106"/>
      <c r="I48" s="94"/>
      <c r="J48" s="244"/>
      <c r="K48" s="244"/>
      <c r="L48" s="244"/>
      <c r="M48" s="244"/>
      <c r="N48" s="244"/>
      <c r="O48" s="244"/>
      <c r="P48" s="244"/>
      <c r="Q48" s="244"/>
    </row>
    <row r="49" spans="1:17" ht="14.1" customHeight="1">
      <c r="A49" s="90"/>
      <c r="B49" s="85">
        <v>13</v>
      </c>
      <c r="C49" s="85"/>
      <c r="D49" s="108" t="s">
        <v>44</v>
      </c>
      <c r="E49" s="107"/>
      <c r="G49" s="93"/>
      <c r="H49" s="106"/>
      <c r="I49" s="94"/>
      <c r="J49" s="244"/>
      <c r="K49" s="244"/>
      <c r="L49" s="244"/>
      <c r="M49" s="244"/>
      <c r="N49" s="244"/>
      <c r="O49" s="244"/>
      <c r="P49" s="244"/>
      <c r="Q49" s="244"/>
    </row>
    <row r="50" spans="1:17" ht="14.1" customHeight="1">
      <c r="A50" s="90"/>
      <c r="B50" s="85">
        <v>14</v>
      </c>
      <c r="C50" s="85"/>
      <c r="D50" s="97" t="s">
        <v>20</v>
      </c>
      <c r="E50" s="98"/>
      <c r="F50" s="99"/>
      <c r="G50" s="100"/>
      <c r="H50" s="101"/>
      <c r="I50" s="94"/>
    </row>
    <row r="51" spans="1:17" ht="14.1" customHeight="1">
      <c r="A51" s="90"/>
      <c r="B51" s="85"/>
      <c r="C51" s="51"/>
      <c r="D51" s="292" t="s">
        <v>21</v>
      </c>
      <c r="E51" s="107"/>
      <c r="G51" s="93"/>
      <c r="H51" s="104">
        <f ca="1">SUM(H37:I51)</f>
        <v>0</v>
      </c>
      <c r="I51" s="94"/>
    </row>
    <row r="52" spans="1:17" ht="14.1" customHeight="1">
      <c r="A52" s="90"/>
      <c r="B52" s="85" t="s">
        <v>45</v>
      </c>
      <c r="C52" s="51"/>
      <c r="D52" s="295" t="s">
        <v>46</v>
      </c>
      <c r="E52" s="295"/>
      <c r="F52" s="295"/>
      <c r="G52" s="295"/>
      <c r="H52" s="295"/>
      <c r="I52" s="94"/>
    </row>
    <row r="53" spans="1:17" ht="14.1" customHeight="1">
      <c r="A53" s="90"/>
      <c r="B53" s="85"/>
      <c r="C53" s="85"/>
      <c r="D53" s="295"/>
      <c r="E53" s="295"/>
      <c r="F53" s="295"/>
      <c r="G53" s="295"/>
      <c r="H53" s="295"/>
      <c r="I53" s="94"/>
    </row>
    <row r="54" spans="1:17" ht="18" customHeight="1">
      <c r="A54" s="90"/>
      <c r="B54" s="85"/>
      <c r="C54" s="85"/>
      <c r="D54" s="295"/>
      <c r="E54" s="295"/>
      <c r="F54" s="295"/>
      <c r="G54" s="295"/>
      <c r="H54" s="295"/>
      <c r="I54" s="94"/>
    </row>
    <row r="55" spans="1:17" ht="13.5" customHeight="1">
      <c r="A55" s="90"/>
      <c r="B55" s="85"/>
      <c r="C55" s="85"/>
      <c r="D55" s="290"/>
      <c r="E55" s="290"/>
      <c r="F55" s="290"/>
      <c r="G55" s="290"/>
      <c r="H55" s="290"/>
      <c r="I55" s="94"/>
    </row>
    <row r="56" spans="1:17" ht="14.1" customHeight="1">
      <c r="A56" s="78" t="s">
        <v>47</v>
      </c>
      <c r="B56" s="81"/>
      <c r="C56" s="81"/>
      <c r="D56" s="81" t="s">
        <v>48</v>
      </c>
      <c r="E56" s="81"/>
      <c r="F56" s="81"/>
      <c r="G56" s="81"/>
      <c r="H56" s="81"/>
      <c r="I56" s="94"/>
    </row>
    <row r="57" spans="1:17" ht="14.1" customHeight="1">
      <c r="A57" s="90"/>
      <c r="B57" s="85">
        <f t="shared" si="2"/>
        <v>1</v>
      </c>
      <c r="C57" s="85"/>
      <c r="D57" s="1" t="s">
        <v>49</v>
      </c>
      <c r="E57" s="91"/>
      <c r="G57" s="93"/>
      <c r="H57" s="89"/>
      <c r="I57" s="94"/>
    </row>
    <row r="58" spans="1:17" ht="14.1" customHeight="1">
      <c r="A58" s="90"/>
      <c r="B58" s="85">
        <f t="shared" si="2"/>
        <v>2</v>
      </c>
      <c r="C58" s="85"/>
      <c r="D58" s="1" t="s">
        <v>50</v>
      </c>
      <c r="E58" s="91"/>
      <c r="G58" s="93"/>
      <c r="H58" s="89"/>
      <c r="I58" s="94"/>
    </row>
    <row r="59" spans="1:17" ht="14.1" customHeight="1">
      <c r="A59" s="90"/>
      <c r="B59" s="85">
        <f t="shared" si="2"/>
        <v>3</v>
      </c>
      <c r="C59" s="85"/>
      <c r="D59" s="1" t="s">
        <v>51</v>
      </c>
      <c r="E59" s="91"/>
      <c r="G59" s="93"/>
      <c r="H59" s="89"/>
      <c r="I59" s="94"/>
    </row>
    <row r="60" spans="1:17" ht="14.1" customHeight="1">
      <c r="A60" s="90"/>
      <c r="B60" s="85">
        <f t="shared" si="2"/>
        <v>4</v>
      </c>
      <c r="C60" s="85"/>
      <c r="D60" s="1" t="s">
        <v>52</v>
      </c>
      <c r="E60" s="91"/>
      <c r="G60" s="93"/>
      <c r="H60" s="89"/>
      <c r="I60" s="94"/>
    </row>
    <row r="61" spans="1:17" ht="14.1" customHeight="1">
      <c r="A61" s="90"/>
      <c r="B61" s="85">
        <v>5</v>
      </c>
      <c r="C61" s="85"/>
      <c r="D61" s="1" t="s">
        <v>53</v>
      </c>
      <c r="E61" s="91"/>
      <c r="G61" s="93"/>
      <c r="H61" s="89"/>
      <c r="I61" s="94"/>
    </row>
    <row r="62" spans="1:17" ht="14.1" customHeight="1">
      <c r="A62" s="90"/>
      <c r="B62" s="85">
        <v>6</v>
      </c>
      <c r="C62" s="85"/>
      <c r="D62" s="1" t="s">
        <v>54</v>
      </c>
      <c r="E62" s="91"/>
      <c r="G62" s="93"/>
      <c r="H62" s="89"/>
      <c r="I62" s="94"/>
    </row>
    <row r="63" spans="1:17" ht="14.1" customHeight="1">
      <c r="A63" s="90"/>
      <c r="B63" s="85">
        <f t="shared" si="2"/>
        <v>7</v>
      </c>
      <c r="C63" s="85"/>
      <c r="D63" s="1" t="s">
        <v>55</v>
      </c>
      <c r="E63" s="91"/>
      <c r="G63" s="93"/>
      <c r="H63" s="89"/>
      <c r="I63" s="94"/>
    </row>
    <row r="64" spans="1:17" ht="14.1" customHeight="1">
      <c r="A64" s="90"/>
      <c r="B64" s="85">
        <f t="shared" si="2"/>
        <v>8</v>
      </c>
      <c r="C64" s="85"/>
      <c r="D64" s="87" t="s">
        <v>56</v>
      </c>
      <c r="E64" s="91"/>
      <c r="G64" s="93"/>
      <c r="H64" s="89"/>
      <c r="I64" s="94"/>
    </row>
    <row r="65" spans="1:9" ht="14.1" customHeight="1">
      <c r="A65" s="90"/>
      <c r="B65" s="85">
        <f t="shared" si="2"/>
        <v>9</v>
      </c>
      <c r="C65" s="85"/>
      <c r="D65" s="87" t="s">
        <v>57</v>
      </c>
      <c r="E65" s="91"/>
      <c r="G65" s="93"/>
      <c r="H65" s="89"/>
      <c r="I65" s="94"/>
    </row>
    <row r="66" spans="1:9" ht="14.1" customHeight="1" thickBot="1">
      <c r="A66" s="90"/>
      <c r="B66" s="85">
        <f t="shared" si="2"/>
        <v>10</v>
      </c>
      <c r="C66" s="85"/>
      <c r="D66" s="97" t="s">
        <v>20</v>
      </c>
      <c r="E66" s="98"/>
      <c r="F66" s="99"/>
      <c r="G66" s="100"/>
      <c r="H66" s="101"/>
      <c r="I66" s="94"/>
    </row>
    <row r="67" spans="1:9" ht="14.1" customHeight="1" thickTop="1">
      <c r="A67" s="90"/>
      <c r="B67" s="85"/>
      <c r="C67" s="85"/>
      <c r="D67" s="292" t="s">
        <v>21</v>
      </c>
      <c r="E67" s="91"/>
      <c r="G67" s="93"/>
      <c r="H67" s="104">
        <f>SUM(H57:H66)</f>
        <v>0</v>
      </c>
      <c r="I67" s="94"/>
    </row>
    <row r="68" spans="1:9" ht="14.1" customHeight="1">
      <c r="A68" s="90"/>
      <c r="B68" s="85"/>
      <c r="C68" s="85"/>
      <c r="I68" s="94"/>
    </row>
    <row r="69" spans="1:9" ht="14.1" customHeight="1">
      <c r="A69" s="78" t="s">
        <v>58</v>
      </c>
      <c r="B69" s="81"/>
      <c r="C69" s="81"/>
      <c r="D69" s="81" t="s">
        <v>59</v>
      </c>
      <c r="E69" s="81"/>
      <c r="F69" s="81"/>
      <c r="G69" s="81"/>
      <c r="H69" s="81"/>
      <c r="I69" s="94"/>
    </row>
    <row r="70" spans="1:9" ht="14.1" customHeight="1">
      <c r="A70" s="90"/>
      <c r="B70" s="85">
        <v>1</v>
      </c>
      <c r="C70" s="85"/>
      <c r="D70" s="87" t="s">
        <v>60</v>
      </c>
      <c r="E70" s="91"/>
      <c r="G70" s="93"/>
      <c r="H70" s="89"/>
      <c r="I70" s="94"/>
    </row>
    <row r="71" spans="1:9" ht="14.1" customHeight="1">
      <c r="A71" s="90"/>
      <c r="B71" s="85">
        <f>+B70+1</f>
        <v>2</v>
      </c>
      <c r="C71" s="85"/>
      <c r="D71" s="87" t="s">
        <v>61</v>
      </c>
      <c r="E71" s="91"/>
      <c r="G71" s="93"/>
      <c r="H71" s="89"/>
      <c r="I71" s="94"/>
    </row>
    <row r="72" spans="1:9" ht="14.1" customHeight="1">
      <c r="A72" s="90"/>
      <c r="B72" s="85">
        <f t="shared" ref="B72:B81" si="4">+B71+1</f>
        <v>3</v>
      </c>
      <c r="C72" s="85"/>
      <c r="D72" s="87" t="s">
        <v>62</v>
      </c>
      <c r="E72" s="91"/>
      <c r="G72" s="93"/>
      <c r="H72" s="89"/>
      <c r="I72" s="94"/>
    </row>
    <row r="73" spans="1:9" ht="14.1" customHeight="1">
      <c r="A73" s="90"/>
      <c r="B73" s="85">
        <f t="shared" si="4"/>
        <v>4</v>
      </c>
      <c r="C73" s="85"/>
      <c r="D73" s="87" t="s">
        <v>63</v>
      </c>
      <c r="E73" s="91"/>
      <c r="G73" s="93"/>
      <c r="H73" s="89"/>
      <c r="I73" s="94"/>
    </row>
    <row r="74" spans="1:9" ht="14.1" customHeight="1">
      <c r="A74" s="90"/>
      <c r="B74" s="85">
        <f t="shared" si="4"/>
        <v>5</v>
      </c>
      <c r="C74" s="85"/>
      <c r="D74" s="87" t="s">
        <v>64</v>
      </c>
      <c r="E74" s="95"/>
      <c r="F74" s="96"/>
      <c r="G74" s="93"/>
      <c r="H74" s="89"/>
      <c r="I74" s="94"/>
    </row>
    <row r="75" spans="1:9" ht="14.1" customHeight="1">
      <c r="A75" s="90"/>
      <c r="B75" s="85">
        <f t="shared" si="4"/>
        <v>6</v>
      </c>
      <c r="C75" s="85"/>
      <c r="D75" s="87" t="s">
        <v>65</v>
      </c>
      <c r="E75" s="95"/>
      <c r="F75" s="96"/>
      <c r="G75" s="93"/>
      <c r="H75" s="89"/>
      <c r="I75" s="94"/>
    </row>
    <row r="76" spans="1:9" ht="14.1" customHeight="1">
      <c r="A76" s="90"/>
      <c r="B76" s="85">
        <f t="shared" si="4"/>
        <v>7</v>
      </c>
      <c r="C76" s="85"/>
      <c r="D76" s="87" t="s">
        <v>66</v>
      </c>
      <c r="E76" s="95"/>
      <c r="F76" s="96"/>
      <c r="G76" s="93"/>
      <c r="H76" s="89"/>
      <c r="I76" s="94"/>
    </row>
    <row r="77" spans="1:9" ht="14.1" customHeight="1">
      <c r="A77" s="90"/>
      <c r="B77" s="85">
        <f t="shared" si="4"/>
        <v>8</v>
      </c>
      <c r="C77" s="85"/>
      <c r="D77" s="87" t="s">
        <v>67</v>
      </c>
      <c r="E77" s="95"/>
      <c r="F77" s="96"/>
      <c r="G77" s="93"/>
      <c r="H77" s="89"/>
      <c r="I77" s="94"/>
    </row>
    <row r="78" spans="1:9" ht="14.1" customHeight="1">
      <c r="A78" s="90"/>
      <c r="B78" s="85">
        <f t="shared" si="4"/>
        <v>9</v>
      </c>
      <c r="C78" s="85"/>
      <c r="D78" s="87" t="s">
        <v>68</v>
      </c>
      <c r="E78" s="95"/>
      <c r="F78" s="96"/>
      <c r="G78" s="93"/>
      <c r="H78" s="89"/>
      <c r="I78" s="94"/>
    </row>
    <row r="79" spans="1:9" ht="14.1" customHeight="1">
      <c r="A79" s="90"/>
      <c r="B79" s="85">
        <f t="shared" si="4"/>
        <v>10</v>
      </c>
      <c r="C79" s="85"/>
      <c r="D79" s="87" t="s">
        <v>69</v>
      </c>
      <c r="E79" s="95"/>
      <c r="F79" s="96"/>
      <c r="G79" s="93"/>
      <c r="H79" s="89"/>
      <c r="I79" s="94"/>
    </row>
    <row r="80" spans="1:9" ht="14.1" customHeight="1">
      <c r="A80" s="90"/>
      <c r="B80" s="85">
        <f t="shared" si="4"/>
        <v>11</v>
      </c>
      <c r="C80" s="85"/>
      <c r="D80" s="87" t="s">
        <v>70</v>
      </c>
      <c r="E80" s="95"/>
      <c r="F80" s="96"/>
      <c r="G80" s="93"/>
      <c r="H80" s="89"/>
      <c r="I80" s="94"/>
    </row>
    <row r="81" spans="1:9" ht="14.1" customHeight="1" thickBot="1">
      <c r="A81" s="90"/>
      <c r="B81" s="85">
        <f t="shared" si="4"/>
        <v>12</v>
      </c>
      <c r="C81" s="85"/>
      <c r="D81" s="97" t="s">
        <v>71</v>
      </c>
      <c r="E81" s="98"/>
      <c r="F81" s="99"/>
      <c r="G81" s="100"/>
      <c r="H81" s="101"/>
      <c r="I81" s="94"/>
    </row>
    <row r="82" spans="1:9" ht="14.1" customHeight="1" thickTop="1">
      <c r="A82" s="90"/>
      <c r="B82" s="85"/>
      <c r="C82" s="85"/>
      <c r="D82" s="292" t="s">
        <v>21</v>
      </c>
      <c r="E82" s="102"/>
      <c r="F82" s="111"/>
      <c r="H82" s="104">
        <f>SUM(H70:H81)</f>
        <v>0</v>
      </c>
      <c r="I82" s="103"/>
    </row>
    <row r="83" spans="1:9" s="84" customFormat="1" ht="14.1" customHeight="1">
      <c r="A83" s="90"/>
      <c r="B83" s="85"/>
      <c r="C83" s="85"/>
      <c r="D83" s="63"/>
      <c r="E83" s="91"/>
      <c r="F83" s="92"/>
      <c r="G83" s="93"/>
      <c r="H83" s="105"/>
      <c r="I83" s="94"/>
    </row>
    <row r="84" spans="1:9" ht="14.1" customHeight="1">
      <c r="A84" s="78" t="s">
        <v>72</v>
      </c>
      <c r="B84" s="81"/>
      <c r="C84" s="81"/>
      <c r="D84" s="81" t="s">
        <v>73</v>
      </c>
      <c r="E84" s="81"/>
      <c r="F84" s="81"/>
      <c r="G84" s="81"/>
      <c r="H84" s="81"/>
      <c r="I84" s="94"/>
    </row>
    <row r="85" spans="1:9" ht="14.1" customHeight="1">
      <c r="A85" s="90"/>
      <c r="B85" s="85"/>
      <c r="C85" s="85"/>
      <c r="D85" s="112" t="s">
        <v>74</v>
      </c>
      <c r="E85" s="95"/>
      <c r="F85" s="113"/>
      <c r="G85" s="114">
        <f>+F85*E85</f>
        <v>0</v>
      </c>
      <c r="H85" s="115"/>
    </row>
    <row r="86" spans="1:9" ht="14.1" customHeight="1">
      <c r="A86" s="90"/>
      <c r="B86" s="85">
        <f>+B85+1</f>
        <v>1</v>
      </c>
      <c r="C86" s="85"/>
      <c r="D86" s="116" t="s">
        <v>75</v>
      </c>
      <c r="E86" s="95"/>
      <c r="F86" s="113"/>
      <c r="G86" s="114"/>
      <c r="H86" s="117"/>
    </row>
    <row r="87" spans="1:9" ht="14.1" customHeight="1">
      <c r="A87" s="90"/>
      <c r="B87" s="85">
        <f>+B86+1</f>
        <v>2</v>
      </c>
      <c r="C87" s="85"/>
      <c r="D87" s="116" t="s">
        <v>76</v>
      </c>
      <c r="E87" s="95"/>
      <c r="F87" s="113"/>
      <c r="G87" s="114"/>
      <c r="H87" s="117"/>
    </row>
    <row r="88" spans="1:9" ht="14.1" customHeight="1">
      <c r="A88" s="90"/>
      <c r="B88" s="85">
        <f>+B87+1</f>
        <v>3</v>
      </c>
      <c r="C88" s="85"/>
      <c r="D88" s="116" t="s">
        <v>71</v>
      </c>
      <c r="E88" s="95"/>
      <c r="F88" s="113"/>
      <c r="G88" s="114"/>
      <c r="H88" s="117"/>
    </row>
    <row r="89" spans="1:9" ht="14.1" customHeight="1">
      <c r="A89" s="90"/>
      <c r="B89" s="85"/>
      <c r="C89" s="85"/>
      <c r="D89" s="112" t="s">
        <v>77</v>
      </c>
      <c r="E89" s="95"/>
      <c r="F89" s="118"/>
      <c r="G89" s="93"/>
      <c r="H89" s="105"/>
      <c r="I89" s="94"/>
    </row>
    <row r="90" spans="1:9" ht="14.1" customHeight="1">
      <c r="A90" s="90"/>
      <c r="B90" s="85">
        <f>B88+1</f>
        <v>4</v>
      </c>
      <c r="C90" s="85"/>
      <c r="D90" s="116" t="s">
        <v>17</v>
      </c>
      <c r="E90" s="95"/>
      <c r="F90" s="118"/>
      <c r="G90" s="93"/>
      <c r="H90" s="89"/>
      <c r="I90" s="94"/>
    </row>
    <row r="91" spans="1:9" ht="14.1" customHeight="1">
      <c r="A91" s="90"/>
      <c r="B91" s="85">
        <f t="shared" ref="B91:B122" si="5">+B90+1</f>
        <v>5</v>
      </c>
      <c r="C91" s="85"/>
      <c r="D91" s="116" t="s">
        <v>78</v>
      </c>
      <c r="E91" s="95"/>
      <c r="F91" s="118"/>
      <c r="G91" s="93"/>
      <c r="H91" s="89"/>
      <c r="I91" s="94"/>
    </row>
    <row r="92" spans="1:9" ht="14.1" customHeight="1">
      <c r="A92" s="90"/>
      <c r="B92" s="85">
        <f t="shared" si="5"/>
        <v>6</v>
      </c>
      <c r="C92" s="85"/>
      <c r="D92" s="116" t="s">
        <v>79</v>
      </c>
      <c r="E92" s="95"/>
      <c r="F92" s="118"/>
      <c r="G92" s="93"/>
      <c r="H92" s="89"/>
      <c r="I92" s="94"/>
    </row>
    <row r="93" spans="1:9" ht="14.1" customHeight="1">
      <c r="A93" s="90"/>
      <c r="B93" s="85">
        <f t="shared" si="5"/>
        <v>7</v>
      </c>
      <c r="C93" s="85"/>
      <c r="D93" s="116" t="s">
        <v>16</v>
      </c>
      <c r="E93" s="95"/>
      <c r="F93" s="118"/>
      <c r="G93" s="93"/>
      <c r="H93" s="89"/>
      <c r="I93" s="94"/>
    </row>
    <row r="94" spans="1:9" ht="14.1" customHeight="1">
      <c r="A94" s="90"/>
      <c r="B94" s="85">
        <f t="shared" si="5"/>
        <v>8</v>
      </c>
      <c r="C94" s="85"/>
      <c r="D94" s="116" t="s">
        <v>20</v>
      </c>
      <c r="E94" s="95"/>
      <c r="F94" s="118"/>
      <c r="G94" s="93"/>
      <c r="H94" s="89"/>
      <c r="I94" s="94"/>
    </row>
    <row r="95" spans="1:9" ht="14.1" customHeight="1">
      <c r="A95" s="90"/>
      <c r="B95" s="85"/>
      <c r="C95" s="85"/>
      <c r="D95" s="112" t="s">
        <v>80</v>
      </c>
      <c r="E95" s="95"/>
      <c r="F95" s="118"/>
      <c r="G95" s="93"/>
      <c r="H95" s="105"/>
      <c r="I95" s="94"/>
    </row>
    <row r="96" spans="1:9" ht="14.1" customHeight="1">
      <c r="A96" s="90"/>
      <c r="B96" s="85">
        <f>B94+1</f>
        <v>9</v>
      </c>
      <c r="C96" s="85"/>
      <c r="D96" s="116" t="s">
        <v>81</v>
      </c>
      <c r="E96" s="95"/>
      <c r="F96" s="118"/>
      <c r="G96" s="93"/>
      <c r="H96" s="89"/>
      <c r="I96" s="94"/>
    </row>
    <row r="97" spans="1:9" ht="14.1" customHeight="1">
      <c r="A97" s="90"/>
      <c r="B97" s="85">
        <f t="shared" si="5"/>
        <v>10</v>
      </c>
      <c r="C97" s="85"/>
      <c r="D97" s="116" t="s">
        <v>82</v>
      </c>
      <c r="E97" s="95"/>
      <c r="F97" s="118"/>
      <c r="G97" s="93"/>
      <c r="H97" s="89"/>
      <c r="I97" s="94"/>
    </row>
    <row r="98" spans="1:9" ht="14.1" customHeight="1">
      <c r="A98" s="90"/>
      <c r="B98" s="85">
        <f t="shared" si="5"/>
        <v>11</v>
      </c>
      <c r="C98" s="85"/>
      <c r="D98" s="116" t="s">
        <v>83</v>
      </c>
      <c r="E98" s="95"/>
      <c r="F98" s="118"/>
      <c r="G98" s="93"/>
      <c r="H98" s="89"/>
      <c r="I98" s="94"/>
    </row>
    <row r="99" spans="1:9" ht="14.1" customHeight="1">
      <c r="A99" s="90"/>
      <c r="B99" s="85">
        <f t="shared" si="5"/>
        <v>12</v>
      </c>
      <c r="C99" s="85"/>
      <c r="D99" s="116" t="s">
        <v>20</v>
      </c>
      <c r="E99" s="95"/>
      <c r="F99" s="118"/>
      <c r="G99" s="93"/>
      <c r="H99" s="89"/>
      <c r="I99" s="94"/>
    </row>
    <row r="100" spans="1:9" ht="14.1" customHeight="1">
      <c r="A100" s="90"/>
      <c r="B100" s="85"/>
      <c r="C100" s="85"/>
      <c r="D100" s="112" t="s">
        <v>18</v>
      </c>
      <c r="E100" s="95"/>
      <c r="F100" s="118"/>
      <c r="G100" s="93"/>
      <c r="H100" s="105"/>
      <c r="I100" s="94"/>
    </row>
    <row r="101" spans="1:9" ht="14.1" customHeight="1">
      <c r="A101" s="90"/>
      <c r="B101" s="85">
        <f>+B99+1</f>
        <v>13</v>
      </c>
      <c r="C101" s="85"/>
      <c r="D101" s="116" t="s">
        <v>84</v>
      </c>
      <c r="E101" s="95"/>
      <c r="F101" s="118"/>
      <c r="G101" s="93"/>
      <c r="H101" s="89"/>
      <c r="I101" s="94"/>
    </row>
    <row r="102" spans="1:9" ht="14.1" customHeight="1">
      <c r="A102" s="90"/>
      <c r="B102" s="85">
        <f t="shared" si="5"/>
        <v>14</v>
      </c>
      <c r="C102" s="85"/>
      <c r="D102" s="116" t="s">
        <v>85</v>
      </c>
      <c r="E102" s="95"/>
      <c r="F102" s="118"/>
      <c r="G102" s="93"/>
      <c r="H102" s="89"/>
      <c r="I102" s="94"/>
    </row>
    <row r="103" spans="1:9" ht="14.1" customHeight="1">
      <c r="A103" s="90"/>
      <c r="B103" s="85"/>
      <c r="C103" s="85"/>
      <c r="D103" s="112" t="s">
        <v>86</v>
      </c>
      <c r="E103" s="95"/>
      <c r="G103" s="93"/>
      <c r="H103" s="105"/>
      <c r="I103" s="94"/>
    </row>
    <row r="104" spans="1:9" ht="14.1" customHeight="1">
      <c r="A104" s="90"/>
      <c r="B104" s="85">
        <f>B102+1</f>
        <v>15</v>
      </c>
      <c r="C104" s="85"/>
      <c r="D104" s="116" t="s">
        <v>87</v>
      </c>
      <c r="E104" s="95"/>
      <c r="G104" s="93"/>
      <c r="H104" s="89"/>
      <c r="I104" s="94"/>
    </row>
    <row r="105" spans="1:9" ht="14.1" customHeight="1">
      <c r="A105" s="90"/>
      <c r="B105" s="85">
        <f t="shared" si="5"/>
        <v>16</v>
      </c>
      <c r="C105" s="85"/>
      <c r="D105" s="116" t="s">
        <v>88</v>
      </c>
      <c r="E105" s="95"/>
      <c r="G105" s="93"/>
      <c r="H105" s="89"/>
      <c r="I105" s="94"/>
    </row>
    <row r="106" spans="1:9" ht="14.1" customHeight="1">
      <c r="A106" s="90"/>
      <c r="B106" s="85">
        <f t="shared" si="5"/>
        <v>17</v>
      </c>
      <c r="C106" s="85"/>
      <c r="D106" s="116" t="s">
        <v>20</v>
      </c>
      <c r="E106" s="95"/>
      <c r="G106" s="93"/>
      <c r="H106" s="89"/>
      <c r="I106" s="94"/>
    </row>
    <row r="107" spans="1:9" ht="14.1" customHeight="1">
      <c r="A107" s="90"/>
      <c r="B107" s="85"/>
      <c r="C107" s="85"/>
      <c r="D107" s="112" t="s">
        <v>89</v>
      </c>
      <c r="E107" s="95"/>
      <c r="G107" s="93"/>
      <c r="H107" s="105"/>
      <c r="I107" s="94"/>
    </row>
    <row r="108" spans="1:9" ht="14.1" customHeight="1">
      <c r="A108" s="90"/>
      <c r="B108" s="85">
        <f>B106+1</f>
        <v>18</v>
      </c>
      <c r="C108" s="85"/>
      <c r="D108" s="116" t="s">
        <v>90</v>
      </c>
      <c r="E108" s="95"/>
      <c r="G108" s="93"/>
      <c r="H108" s="89"/>
      <c r="I108" s="94"/>
    </row>
    <row r="109" spans="1:9" ht="14.1" customHeight="1">
      <c r="A109" s="90"/>
      <c r="B109" s="85">
        <f t="shared" si="5"/>
        <v>19</v>
      </c>
      <c r="C109" s="85"/>
      <c r="D109" s="116" t="s">
        <v>91</v>
      </c>
      <c r="E109" s="95"/>
      <c r="G109" s="93"/>
      <c r="H109" s="89"/>
      <c r="I109" s="94"/>
    </row>
    <row r="110" spans="1:9" ht="14.1" customHeight="1">
      <c r="A110" s="90"/>
      <c r="B110" s="85">
        <f t="shared" si="5"/>
        <v>20</v>
      </c>
      <c r="C110" s="85"/>
      <c r="D110" s="116" t="s">
        <v>20</v>
      </c>
      <c r="E110" s="95"/>
      <c r="G110" s="93"/>
      <c r="H110" s="89"/>
      <c r="I110" s="94"/>
    </row>
    <row r="111" spans="1:9" ht="14.1" customHeight="1">
      <c r="A111" s="90"/>
      <c r="B111" s="85"/>
      <c r="C111" s="85"/>
      <c r="D111" s="112" t="s">
        <v>92</v>
      </c>
      <c r="E111" s="95"/>
      <c r="G111" s="93"/>
      <c r="H111" s="105"/>
      <c r="I111" s="94"/>
    </row>
    <row r="112" spans="1:9" ht="14.1" customHeight="1">
      <c r="A112" s="90"/>
      <c r="B112" s="85">
        <f>B110+1</f>
        <v>21</v>
      </c>
      <c r="C112" s="85"/>
      <c r="D112" s="116" t="s">
        <v>93</v>
      </c>
      <c r="E112" s="95"/>
      <c r="G112" s="93"/>
      <c r="H112" s="89"/>
      <c r="I112" s="94"/>
    </row>
    <row r="113" spans="1:9" ht="14.1" customHeight="1">
      <c r="A113" s="90"/>
      <c r="B113" s="85">
        <f t="shared" si="5"/>
        <v>22</v>
      </c>
      <c r="C113" s="85"/>
      <c r="D113" s="116" t="s">
        <v>94</v>
      </c>
      <c r="E113" s="95"/>
      <c r="G113" s="93"/>
      <c r="H113" s="89"/>
      <c r="I113" s="94"/>
    </row>
    <row r="114" spans="1:9" ht="14.1" customHeight="1">
      <c r="A114" s="90"/>
      <c r="B114" s="85">
        <f t="shared" si="5"/>
        <v>23</v>
      </c>
      <c r="C114" s="85"/>
      <c r="D114" s="116" t="s">
        <v>95</v>
      </c>
      <c r="E114" s="119"/>
      <c r="G114" s="93"/>
      <c r="H114" s="89"/>
      <c r="I114" s="94"/>
    </row>
    <row r="115" spans="1:9" ht="14.1" customHeight="1">
      <c r="A115" s="90"/>
      <c r="B115" s="85">
        <f t="shared" si="5"/>
        <v>24</v>
      </c>
      <c r="C115" s="85"/>
      <c r="D115" s="116" t="s">
        <v>20</v>
      </c>
      <c r="E115" s="119"/>
      <c r="G115" s="93"/>
      <c r="H115" s="89"/>
      <c r="I115" s="94"/>
    </row>
    <row r="116" spans="1:9" ht="14.1" customHeight="1">
      <c r="A116" s="90"/>
      <c r="B116" s="85"/>
      <c r="C116" s="85"/>
      <c r="D116" s="112" t="s">
        <v>96</v>
      </c>
      <c r="E116" s="119"/>
      <c r="G116" s="93"/>
      <c r="H116" s="105"/>
      <c r="I116" s="94"/>
    </row>
    <row r="117" spans="1:9" ht="14.1" customHeight="1">
      <c r="A117" s="90"/>
      <c r="B117" s="85">
        <f>B115+1</f>
        <v>25</v>
      </c>
      <c r="C117" s="85"/>
      <c r="D117" s="108" t="s">
        <v>97</v>
      </c>
      <c r="E117" s="120"/>
      <c r="G117" s="93"/>
      <c r="H117" s="89"/>
      <c r="I117" s="94"/>
    </row>
    <row r="118" spans="1:9" ht="14.1" customHeight="1">
      <c r="A118" s="90"/>
      <c r="B118" s="85">
        <f t="shared" si="5"/>
        <v>26</v>
      </c>
      <c r="C118" s="85"/>
      <c r="D118" s="108" t="s">
        <v>98</v>
      </c>
      <c r="E118" s="120"/>
      <c r="G118" s="93"/>
      <c r="H118" s="89"/>
      <c r="I118" s="94"/>
    </row>
    <row r="119" spans="1:9" ht="14.1" customHeight="1">
      <c r="A119" s="90"/>
      <c r="B119" s="85">
        <f t="shared" si="5"/>
        <v>27</v>
      </c>
      <c r="C119" s="85"/>
      <c r="D119" s="108" t="s">
        <v>99</v>
      </c>
      <c r="E119" s="120"/>
      <c r="G119" s="93"/>
      <c r="H119" s="89"/>
      <c r="I119" s="94"/>
    </row>
    <row r="120" spans="1:9" ht="14.1" customHeight="1">
      <c r="A120" s="90"/>
      <c r="B120" s="85">
        <f t="shared" si="5"/>
        <v>28</v>
      </c>
      <c r="C120" s="85"/>
      <c r="D120" s="108" t="s">
        <v>100</v>
      </c>
      <c r="E120" s="120"/>
      <c r="G120" s="93"/>
      <c r="H120" s="89"/>
      <c r="I120" s="94"/>
    </row>
    <row r="121" spans="1:9" ht="14.1" customHeight="1">
      <c r="A121" s="90"/>
      <c r="B121" s="85">
        <f t="shared" si="5"/>
        <v>29</v>
      </c>
      <c r="C121" s="85"/>
      <c r="D121" s="108" t="s">
        <v>89</v>
      </c>
      <c r="E121" s="120"/>
      <c r="G121" s="93"/>
      <c r="H121" s="89"/>
      <c r="I121" s="94"/>
    </row>
    <row r="122" spans="1:9" ht="14.1" customHeight="1" thickBot="1">
      <c r="A122" s="90"/>
      <c r="B122" s="85">
        <f t="shared" si="5"/>
        <v>30</v>
      </c>
      <c r="C122" s="85"/>
      <c r="D122" s="97" t="s">
        <v>20</v>
      </c>
      <c r="E122" s="98"/>
      <c r="F122" s="121"/>
      <c r="G122" s="100"/>
      <c r="H122" s="89"/>
      <c r="I122" s="94"/>
    </row>
    <row r="123" spans="1:9" ht="14.1" customHeight="1" thickTop="1">
      <c r="A123" s="90"/>
      <c r="B123" s="85"/>
      <c r="C123" s="85"/>
      <c r="D123" s="292" t="s">
        <v>21</v>
      </c>
      <c r="E123" s="102"/>
      <c r="F123" s="103"/>
      <c r="H123" s="104">
        <f>SUM(H85:H122)</f>
        <v>0</v>
      </c>
      <c r="I123" s="103"/>
    </row>
    <row r="124" spans="1:9" ht="14.1" customHeight="1">
      <c r="A124" s="90"/>
      <c r="B124" s="85"/>
      <c r="C124" s="85"/>
      <c r="D124" s="292"/>
      <c r="E124" s="102"/>
      <c r="F124" s="103"/>
      <c r="H124" s="122"/>
      <c r="I124" s="103"/>
    </row>
    <row r="125" spans="1:9" ht="14.1" customHeight="1">
      <c r="A125" s="78" t="s">
        <v>101</v>
      </c>
      <c r="B125" s="81"/>
      <c r="C125" s="81"/>
      <c r="D125" s="81" t="s">
        <v>102</v>
      </c>
      <c r="E125" s="81"/>
      <c r="F125" s="81"/>
      <c r="G125" s="81"/>
      <c r="H125" s="81"/>
      <c r="I125" s="94"/>
    </row>
    <row r="126" spans="1:9" ht="14.1" customHeight="1" thickBot="1">
      <c r="A126" s="90"/>
      <c r="B126" s="85"/>
      <c r="C126" s="85"/>
      <c r="D126" s="123" t="s">
        <v>103</v>
      </c>
      <c r="E126" s="124"/>
      <c r="F126" s="125"/>
      <c r="G126" s="126"/>
      <c r="H126" s="127"/>
      <c r="I126" s="103"/>
    </row>
    <row r="127" spans="1:9" ht="14.1" customHeight="1" thickTop="1">
      <c r="A127" s="90"/>
      <c r="B127" s="85"/>
      <c r="C127" s="85"/>
      <c r="D127" s="292" t="s">
        <v>21</v>
      </c>
      <c r="E127" s="102"/>
      <c r="F127" s="103"/>
      <c r="H127" s="104">
        <f>+H126</f>
        <v>0</v>
      </c>
      <c r="I127" s="103"/>
    </row>
    <row r="128" spans="1:9" ht="14.1" customHeight="1">
      <c r="A128" s="90"/>
      <c r="B128" s="85"/>
      <c r="C128" s="85"/>
      <c r="D128" s="51"/>
      <c r="E128" s="51"/>
      <c r="F128" s="51"/>
      <c r="G128" s="51"/>
      <c r="H128" s="128"/>
      <c r="I128" s="51"/>
    </row>
    <row r="129" spans="1:10" ht="14.1" customHeight="1">
      <c r="A129" s="78" t="s">
        <v>104</v>
      </c>
      <c r="B129" s="81"/>
      <c r="C129" s="81"/>
      <c r="D129" s="81" t="s">
        <v>105</v>
      </c>
      <c r="E129" s="81"/>
      <c r="F129" s="81"/>
      <c r="G129" s="81"/>
      <c r="H129" s="81"/>
      <c r="I129" s="94"/>
    </row>
    <row r="130" spans="1:10" s="84" customFormat="1" ht="12.75" customHeight="1" thickBot="1">
      <c r="A130" s="90"/>
      <c r="B130" s="85"/>
      <c r="C130" s="85"/>
      <c r="D130" s="97" t="s">
        <v>106</v>
      </c>
      <c r="E130" s="98"/>
      <c r="F130" s="129"/>
      <c r="G130" s="100"/>
      <c r="H130" s="101"/>
      <c r="I130" s="94"/>
    </row>
    <row r="131" spans="1:10" s="84" customFormat="1" ht="12.75" customHeight="1" thickTop="1">
      <c r="A131" s="90"/>
      <c r="B131" s="85"/>
      <c r="C131" s="85"/>
      <c r="D131" s="292" t="s">
        <v>107</v>
      </c>
      <c r="E131" s="91"/>
      <c r="F131" s="65"/>
      <c r="G131" s="93"/>
      <c r="H131" s="104">
        <f>SUM(H130:H130)</f>
        <v>0</v>
      </c>
      <c r="I131" s="103"/>
    </row>
    <row r="132" spans="1:10" s="84" customFormat="1" ht="12.75" customHeight="1">
      <c r="A132" s="90"/>
      <c r="B132" s="85"/>
      <c r="C132" s="85"/>
      <c r="D132" s="63"/>
      <c r="E132" s="91"/>
      <c r="F132" s="65"/>
      <c r="G132" s="93"/>
      <c r="H132" s="105"/>
      <c r="I132" s="94"/>
    </row>
    <row r="133" spans="1:10" s="84" customFormat="1" ht="12.75" customHeight="1">
      <c r="A133" s="130" t="s">
        <v>108</v>
      </c>
      <c r="B133" s="69"/>
      <c r="C133" s="69"/>
      <c r="D133" s="69" t="s">
        <v>109</v>
      </c>
      <c r="E133" s="69"/>
      <c r="F133" s="69"/>
      <c r="G133" s="69"/>
      <c r="H133" s="131">
        <f ca="1">H23+H34+H51+H67+H82+H123+H127+H131</f>
        <v>0</v>
      </c>
      <c r="I133" s="132"/>
    </row>
    <row r="134" spans="1:10" s="84" customFormat="1" ht="12.75" customHeight="1">
      <c r="A134" s="90"/>
      <c r="B134" s="85"/>
      <c r="C134" s="85"/>
      <c r="D134" s="62"/>
      <c r="E134" s="91"/>
      <c r="F134" s="65"/>
      <c r="G134" s="93"/>
      <c r="H134" s="105"/>
      <c r="I134" s="94"/>
    </row>
    <row r="135" spans="1:10" s="84" customFormat="1" ht="12.75" customHeight="1">
      <c r="A135" s="69" t="s">
        <v>110</v>
      </c>
      <c r="B135" s="133"/>
      <c r="C135" s="133"/>
      <c r="D135" s="134"/>
      <c r="E135" s="135"/>
      <c r="F135" s="136"/>
      <c r="G135" s="137"/>
      <c r="H135" s="138"/>
      <c r="I135" s="139"/>
      <c r="J135" s="134"/>
    </row>
    <row r="136" spans="1:10" s="84" customFormat="1" ht="12.75" customHeight="1">
      <c r="A136" s="78" t="s">
        <v>111</v>
      </c>
      <c r="B136" s="81"/>
      <c r="C136" s="81"/>
      <c r="D136" s="81" t="s">
        <v>8</v>
      </c>
      <c r="E136" s="140" t="s">
        <v>112</v>
      </c>
      <c r="F136" s="141" t="s">
        <v>113</v>
      </c>
      <c r="G136" s="142"/>
      <c r="H136" s="143" t="s">
        <v>114</v>
      </c>
      <c r="I136" s="94"/>
      <c r="J136" s="143" t="s">
        <v>115</v>
      </c>
    </row>
    <row r="137" spans="1:10" s="84" customFormat="1" ht="12.75" customHeight="1">
      <c r="A137" s="90"/>
      <c r="B137" s="85">
        <v>1</v>
      </c>
      <c r="C137" s="85"/>
      <c r="D137" s="144" t="str">
        <f>D13</f>
        <v>Site Control and Acquisition (PSADA)</v>
      </c>
      <c r="E137" s="145">
        <f ca="1">IF($H$145&lt;=0,0,H137/$H$145)</f>
        <v>0</v>
      </c>
      <c r="F137" s="146">
        <f>IF($H$9&lt;=0,0,H23/$H$9)</f>
        <v>0</v>
      </c>
      <c r="G137" s="93"/>
      <c r="H137" s="147">
        <f>+H23</f>
        <v>0</v>
      </c>
      <c r="I137" s="148"/>
      <c r="J137" s="147">
        <v>0</v>
      </c>
    </row>
    <row r="138" spans="1:10" s="84" customFormat="1" ht="12.75" customHeight="1">
      <c r="A138" s="90"/>
      <c r="B138" s="85">
        <v>2</v>
      </c>
      <c r="C138" s="85"/>
      <c r="D138" s="144" t="s">
        <v>24</v>
      </c>
      <c r="E138" s="145">
        <f ca="1">IF($H$145&lt;=0,0,H138/$H$145)</f>
        <v>0</v>
      </c>
      <c r="F138" s="146">
        <f>IF($H$9&lt;=0,0,H34/$H$9)</f>
        <v>0</v>
      </c>
      <c r="G138" s="93"/>
      <c r="H138" s="147">
        <f>+H34</f>
        <v>0</v>
      </c>
      <c r="I138" s="148"/>
      <c r="J138" s="147">
        <v>0</v>
      </c>
    </row>
    <row r="139" spans="1:10" s="84" customFormat="1" ht="12.75" customHeight="1">
      <c r="A139" s="90"/>
      <c r="B139" s="85">
        <v>3</v>
      </c>
      <c r="C139" s="85"/>
      <c r="D139" s="144" t="str">
        <f>+D36</f>
        <v>Pre-Construction and Site Preparation (Horizontal Work)</v>
      </c>
      <c r="E139" s="145">
        <f ca="1">IF($H$145&lt;=0,0,H139/$H$145)</f>
        <v>0</v>
      </c>
      <c r="F139" s="146">
        <f>IF($H$9&lt;=0,0,H34/$H$9)</f>
        <v>0</v>
      </c>
      <c r="G139" s="93"/>
      <c r="H139" s="147">
        <f ca="1">H51</f>
        <v>0</v>
      </c>
      <c r="I139" s="148"/>
      <c r="J139" s="147">
        <v>0</v>
      </c>
    </row>
    <row r="140" spans="1:10" s="84" customFormat="1" ht="12.75" customHeight="1">
      <c r="A140" s="90"/>
      <c r="B140" s="85">
        <v>4</v>
      </c>
      <c r="C140" s="85"/>
      <c r="D140" s="144" t="s">
        <v>116</v>
      </c>
      <c r="E140" s="145">
        <f ca="1">IF($H$145&lt;=0,0,H140/$H$145)</f>
        <v>0</v>
      </c>
      <c r="F140" s="146">
        <f>IF($H$9&lt;=0,0,H67/$H$9)</f>
        <v>0</v>
      </c>
      <c r="G140" s="93"/>
      <c r="H140" s="147">
        <f>H67</f>
        <v>0</v>
      </c>
      <c r="I140" s="148"/>
      <c r="J140" s="147">
        <v>0</v>
      </c>
    </row>
    <row r="141" spans="1:10" s="84" customFormat="1" ht="12.75" customHeight="1">
      <c r="A141" s="90"/>
      <c r="B141" s="85">
        <v>5</v>
      </c>
      <c r="C141" s="85"/>
      <c r="D141" s="144" t="str">
        <f>+D69</f>
        <v>Professional Services</v>
      </c>
      <c r="E141" s="145">
        <f ca="1">IF($H$145&lt;=0,0,H141/$H$145)</f>
        <v>0</v>
      </c>
      <c r="F141" s="146">
        <f>IF($H$9&lt;=0,0,H82/$H$9)</f>
        <v>0</v>
      </c>
      <c r="G141" s="93"/>
      <c r="H141" s="147">
        <f>H82</f>
        <v>0</v>
      </c>
      <c r="I141" s="148"/>
      <c r="J141" s="147">
        <v>0</v>
      </c>
    </row>
    <row r="142" spans="1:10" s="84" customFormat="1" ht="12.75" customHeight="1">
      <c r="A142" s="90"/>
      <c r="B142" s="85">
        <v>6</v>
      </c>
      <c r="C142" s="85"/>
      <c r="D142" s="144" t="str">
        <f>+D84</f>
        <v>Financing and Other Costs</v>
      </c>
      <c r="E142" s="145">
        <f ca="1">IF($H$145&lt;=0,0,H142/$H$145)</f>
        <v>0</v>
      </c>
      <c r="F142" s="146">
        <f>IF($H$9&lt;=0,0,H123/$H$9)</f>
        <v>0</v>
      </c>
      <c r="G142" s="93"/>
      <c r="H142" s="147">
        <f>H123</f>
        <v>0</v>
      </c>
      <c r="I142" s="148"/>
      <c r="J142" s="147">
        <v>0</v>
      </c>
    </row>
    <row r="143" spans="1:10" s="84" customFormat="1" ht="12.75" customHeight="1">
      <c r="A143" s="90"/>
      <c r="B143" s="85">
        <v>7</v>
      </c>
      <c r="C143" s="85"/>
      <c r="D143" s="144" t="str">
        <f>+D125</f>
        <v>Contingency</v>
      </c>
      <c r="E143" s="145">
        <f ca="1">IF($H$145&lt;=0,0,H143/$H$145)</f>
        <v>0</v>
      </c>
      <c r="F143" s="146">
        <f>IF($H$9&lt;=0,0,H127/$H$9)</f>
        <v>0</v>
      </c>
      <c r="G143" s="93"/>
      <c r="H143" s="147">
        <f>H127</f>
        <v>0</v>
      </c>
      <c r="I143" s="148"/>
      <c r="J143" s="147">
        <v>0</v>
      </c>
    </row>
    <row r="144" spans="1:10" s="84" customFormat="1" ht="12.75" customHeight="1" thickBot="1">
      <c r="A144" s="90"/>
      <c r="B144" s="85">
        <v>8</v>
      </c>
      <c r="C144" s="85"/>
      <c r="D144" s="149" t="str">
        <f>+D129</f>
        <v>Development Fee</v>
      </c>
      <c r="E144" s="150">
        <f ca="1">IF($H$145&lt;=0,0,H144/$H$145)</f>
        <v>0</v>
      </c>
      <c r="F144" s="151">
        <f>IF($H$9&lt;=0,0,H131/$H$9)</f>
        <v>0</v>
      </c>
      <c r="G144" s="152"/>
      <c r="H144" s="153">
        <f>H131</f>
        <v>0</v>
      </c>
      <c r="I144" s="148"/>
      <c r="J144" s="147">
        <v>0</v>
      </c>
    </row>
    <row r="145" spans="1:10" s="84" customFormat="1" ht="12.75" customHeight="1" thickTop="1">
      <c r="A145" s="90"/>
      <c r="B145" s="85"/>
      <c r="C145" s="85"/>
      <c r="D145" s="292" t="s">
        <v>117</v>
      </c>
      <c r="E145" s="154">
        <f ca="1">SUM(E137:E144)</f>
        <v>0</v>
      </c>
      <c r="F145" s="146">
        <f>SUM(F137:F144)</f>
        <v>0</v>
      </c>
      <c r="G145" s="93"/>
      <c r="H145" s="104">
        <f ca="1">SUM(H137:H144)</f>
        <v>0</v>
      </c>
      <c r="I145" s="103"/>
      <c r="J145" s="104">
        <f>SUM(J137:J144)</f>
        <v>0</v>
      </c>
    </row>
    <row r="146" spans="1:10" s="84" customFormat="1" ht="12.75" customHeight="1">
      <c r="A146" s="90"/>
      <c r="B146" s="85"/>
      <c r="C146" s="85"/>
      <c r="D146" s="155"/>
      <c r="E146" s="91"/>
      <c r="F146" s="92"/>
      <c r="G146" s="93"/>
      <c r="H146" s="105"/>
      <c r="I146" s="94"/>
    </row>
    <row r="147" spans="1:10" s="84" customFormat="1" ht="12.75" customHeight="1">
      <c r="A147" s="78" t="s">
        <v>118</v>
      </c>
      <c r="B147" s="81"/>
      <c r="C147" s="81"/>
      <c r="D147" s="81" t="s">
        <v>119</v>
      </c>
      <c r="E147" s="140" t="s">
        <v>120</v>
      </c>
      <c r="F147" s="141" t="s">
        <v>121</v>
      </c>
      <c r="G147" s="142" t="s">
        <v>122</v>
      </c>
      <c r="H147" s="156"/>
      <c r="I147" s="94"/>
      <c r="J147" s="157" t="s">
        <v>123</v>
      </c>
    </row>
    <row r="148" spans="1:10" s="84" customFormat="1" ht="12.75" customHeight="1">
      <c r="A148" s="62"/>
      <c r="B148" s="85">
        <v>1</v>
      </c>
      <c r="C148" s="85"/>
      <c r="D148" s="87"/>
      <c r="E148" s="154"/>
      <c r="F148" s="158"/>
      <c r="G148" s="159"/>
      <c r="H148" s="89"/>
      <c r="I148" s="94"/>
      <c r="J148" s="160">
        <f>IF(OR(G148="",G148&lt;=0),0,PMT(E148/12,G148*12,-H148)*12)</f>
        <v>0</v>
      </c>
    </row>
    <row r="149" spans="1:10" s="84" customFormat="1" ht="12.75" customHeight="1">
      <c r="A149" s="62"/>
      <c r="B149" s="85">
        <f>+B148+1</f>
        <v>2</v>
      </c>
      <c r="C149" s="85"/>
      <c r="D149" s="87"/>
      <c r="E149" s="154"/>
      <c r="F149" s="158"/>
      <c r="G149" s="159"/>
      <c r="H149" s="89"/>
      <c r="I149" s="94"/>
      <c r="J149" s="160">
        <f t="shared" ref="J149:J152" si="6">IF(OR(G149="",G149&lt;=0),0,PMT(E149/12,G149*12,-H149)*12)</f>
        <v>0</v>
      </c>
    </row>
    <row r="150" spans="1:10" s="84" customFormat="1" ht="12.75" customHeight="1">
      <c r="A150" s="62"/>
      <c r="B150" s="85">
        <f>+B149+1</f>
        <v>3</v>
      </c>
      <c r="C150" s="85"/>
      <c r="D150" s="87"/>
      <c r="E150" s="154"/>
      <c r="F150" s="158"/>
      <c r="G150" s="159"/>
      <c r="H150" s="89"/>
      <c r="I150" s="94"/>
      <c r="J150" s="160">
        <f t="shared" si="6"/>
        <v>0</v>
      </c>
    </row>
    <row r="151" spans="1:10" s="84" customFormat="1" ht="12.75" customHeight="1">
      <c r="A151" s="62"/>
      <c r="B151" s="85">
        <f>+B150+1</f>
        <v>4</v>
      </c>
      <c r="C151" s="85"/>
      <c r="D151" s="87"/>
      <c r="E151" s="154"/>
      <c r="F151" s="158"/>
      <c r="G151" s="159"/>
      <c r="H151" s="89"/>
      <c r="I151" s="94"/>
      <c r="J151" s="160">
        <f t="shared" si="6"/>
        <v>0</v>
      </c>
    </row>
    <row r="152" spans="1:10" s="84" customFormat="1" ht="12.75" customHeight="1" thickBot="1">
      <c r="A152" s="62"/>
      <c r="B152" s="85">
        <f>+B151+1</f>
        <v>5</v>
      </c>
      <c r="C152" s="85"/>
      <c r="D152" s="97"/>
      <c r="E152" s="161"/>
      <c r="F152" s="152"/>
      <c r="G152" s="162"/>
      <c r="H152" s="101"/>
      <c r="I152" s="94"/>
      <c r="J152" s="160">
        <f t="shared" si="6"/>
        <v>0</v>
      </c>
    </row>
    <row r="153" spans="1:10" s="84" customFormat="1" ht="12.75" customHeight="1" thickTop="1">
      <c r="A153" s="62"/>
      <c r="B153" s="63"/>
      <c r="C153" s="63"/>
      <c r="D153" s="292" t="s">
        <v>117</v>
      </c>
      <c r="E153" s="163"/>
      <c r="F153" s="164"/>
      <c r="G153" s="110"/>
      <c r="H153" s="165">
        <f>SUM(H148:H152)</f>
        <v>0</v>
      </c>
      <c r="I153" s="166"/>
      <c r="J153" s="51"/>
    </row>
    <row r="154" spans="1:10" s="84" customFormat="1" ht="12.75" customHeight="1">
      <c r="A154" s="62"/>
      <c r="B154" s="63"/>
      <c r="C154" s="63"/>
      <c r="D154" s="292"/>
      <c r="E154" s="163"/>
      <c r="F154" s="164"/>
      <c r="G154" s="110"/>
      <c r="H154" s="167"/>
      <c r="I154" s="166"/>
      <c r="J154" s="51"/>
    </row>
    <row r="155" spans="1:10" s="84" customFormat="1" ht="12.75" customHeight="1">
      <c r="B155" s="63"/>
      <c r="C155" s="63"/>
      <c r="D155" s="81" t="s">
        <v>124</v>
      </c>
      <c r="E155" s="81"/>
      <c r="F155" s="81"/>
      <c r="G155" s="81"/>
      <c r="H155" s="168"/>
      <c r="I155" s="166"/>
      <c r="J155" s="51"/>
    </row>
    <row r="156" spans="1:10" s="84" customFormat="1" ht="12.75" customHeight="1">
      <c r="A156" s="62"/>
      <c r="B156" s="63"/>
      <c r="C156" s="63"/>
      <c r="D156" s="144" t="str">
        <f>+D147</f>
        <v>Construction Funding Sources</v>
      </c>
      <c r="E156" s="163"/>
      <c r="F156" s="164"/>
      <c r="G156" s="110"/>
      <c r="H156" s="169">
        <f>+H153</f>
        <v>0</v>
      </c>
      <c r="I156" s="166"/>
      <c r="J156" s="51"/>
    </row>
    <row r="157" spans="1:10" s="84" customFormat="1" ht="12.75" customHeight="1" thickBot="1">
      <c r="A157" s="62"/>
      <c r="B157" s="63"/>
      <c r="C157" s="63"/>
      <c r="D157" s="123" t="str">
        <f>J136</f>
        <v>Construction Uses</v>
      </c>
      <c r="E157" s="170"/>
      <c r="F157" s="171"/>
      <c r="G157" s="126"/>
      <c r="H157" s="172">
        <f>+H131</f>
        <v>0</v>
      </c>
      <c r="I157" s="166"/>
      <c r="J157" s="51"/>
    </row>
    <row r="158" spans="1:10" s="84" customFormat="1" ht="12.75" customHeight="1" thickTop="1">
      <c r="A158" s="62"/>
      <c r="B158" s="63"/>
      <c r="C158" s="63"/>
      <c r="D158" s="292"/>
      <c r="E158" s="163"/>
      <c r="F158" s="164"/>
      <c r="G158" s="110"/>
      <c r="H158" s="165">
        <f>+H156-H157</f>
        <v>0</v>
      </c>
      <c r="I158" s="166"/>
      <c r="J158" s="51"/>
    </row>
    <row r="159" spans="1:10" s="84" customFormat="1" ht="12.75" customHeight="1">
      <c r="B159" s="51"/>
      <c r="C159" s="51"/>
      <c r="D159" s="51"/>
      <c r="E159" s="173"/>
      <c r="F159" s="51"/>
      <c r="G159" s="51"/>
      <c r="H159" s="174" t="str">
        <f>IF(H158&lt;0, "GAP", "NO GAP")</f>
        <v>NO GAP</v>
      </c>
      <c r="I159" s="166"/>
      <c r="J159" s="51"/>
    </row>
    <row r="160" spans="1:10" s="84" customFormat="1" ht="12.75" customHeight="1">
      <c r="A160" s="62"/>
      <c r="B160" s="63"/>
      <c r="C160" s="63"/>
      <c r="D160" s="292"/>
      <c r="E160" s="163"/>
      <c r="F160" s="164"/>
      <c r="G160" s="110"/>
      <c r="H160" s="167"/>
      <c r="I160" s="166"/>
      <c r="J160" s="51"/>
    </row>
    <row r="161" spans="1:10" ht="14.1" customHeight="1">
      <c r="A161" s="78" t="s">
        <v>125</v>
      </c>
      <c r="B161" s="78"/>
      <c r="C161" s="78"/>
      <c r="D161" s="78" t="s">
        <v>126</v>
      </c>
      <c r="E161" s="140" t="s">
        <v>120</v>
      </c>
      <c r="F161" s="141" t="s">
        <v>121</v>
      </c>
      <c r="G161" s="142" t="s">
        <v>122</v>
      </c>
      <c r="H161" s="156"/>
      <c r="I161" s="94"/>
      <c r="J161" s="157" t="s">
        <v>123</v>
      </c>
    </row>
    <row r="162" spans="1:10" ht="14.1" customHeight="1">
      <c r="A162" s="62"/>
      <c r="B162" s="85">
        <v>1</v>
      </c>
      <c r="C162" s="85"/>
      <c r="D162" s="87"/>
      <c r="E162" s="154"/>
      <c r="F162" s="158"/>
      <c r="G162" s="159"/>
      <c r="H162" s="89"/>
      <c r="I162" s="94"/>
      <c r="J162" s="160">
        <f>IF(OR(G162="",G162&lt;=0),0,PMT(E162/12,G162*12,-H162)*12)</f>
        <v>0</v>
      </c>
    </row>
    <row r="163" spans="1:10" ht="14.1" customHeight="1">
      <c r="A163" s="62"/>
      <c r="B163" s="85">
        <f>+B162+1</f>
        <v>2</v>
      </c>
      <c r="C163" s="85"/>
      <c r="D163" s="87"/>
      <c r="E163" s="154"/>
      <c r="F163" s="158"/>
      <c r="G163" s="159"/>
      <c r="H163" s="89"/>
      <c r="I163" s="94"/>
      <c r="J163" s="160">
        <f t="shared" ref="J163:J166" si="7">IF(OR(G163="",G163&lt;=0),0,PMT(E163/12,G163*12,-H163)*12)</f>
        <v>0</v>
      </c>
    </row>
    <row r="164" spans="1:10" ht="14.1" customHeight="1">
      <c r="A164" s="62"/>
      <c r="B164" s="85">
        <f>+B163+1</f>
        <v>3</v>
      </c>
      <c r="C164" s="85"/>
      <c r="D164" s="87"/>
      <c r="E164" s="154"/>
      <c r="F164" s="158"/>
      <c r="G164" s="159"/>
      <c r="H164" s="89"/>
      <c r="I164" s="94"/>
      <c r="J164" s="160">
        <f t="shared" si="7"/>
        <v>0</v>
      </c>
    </row>
    <row r="165" spans="1:10" ht="14.1" customHeight="1">
      <c r="A165" s="62"/>
      <c r="B165" s="85">
        <f>+B164+1</f>
        <v>4</v>
      </c>
      <c r="C165" s="85"/>
      <c r="D165" s="87"/>
      <c r="E165" s="154"/>
      <c r="F165" s="158"/>
      <c r="G165" s="159"/>
      <c r="H165" s="89"/>
      <c r="I165" s="94"/>
      <c r="J165" s="160">
        <f t="shared" si="7"/>
        <v>0</v>
      </c>
    </row>
    <row r="166" spans="1:10" ht="14.1" customHeight="1" thickBot="1">
      <c r="A166" s="62"/>
      <c r="B166" s="85">
        <f>+B165+1</f>
        <v>5</v>
      </c>
      <c r="C166" s="85"/>
      <c r="D166" s="97"/>
      <c r="E166" s="161"/>
      <c r="F166" s="152"/>
      <c r="G166" s="162"/>
      <c r="H166" s="101"/>
      <c r="I166" s="94"/>
      <c r="J166" s="160">
        <f t="shared" si="7"/>
        <v>0</v>
      </c>
    </row>
    <row r="167" spans="1:10" ht="14.1" customHeight="1" thickTop="1">
      <c r="A167" s="62"/>
      <c r="B167" s="63"/>
      <c r="C167" s="63"/>
      <c r="D167" s="292" t="s">
        <v>117</v>
      </c>
      <c r="E167" s="163"/>
      <c r="F167" s="164"/>
      <c r="H167" s="165">
        <f>SUM(H162:H166)</f>
        <v>0</v>
      </c>
      <c r="I167" s="166"/>
    </row>
    <row r="168" spans="1:10" ht="14.1" customHeight="1">
      <c r="A168" s="62"/>
      <c r="B168" s="63"/>
      <c r="C168" s="63"/>
      <c r="D168" s="292"/>
      <c r="E168" s="163"/>
      <c r="F168" s="164"/>
      <c r="H168" s="167"/>
      <c r="I168" s="166"/>
    </row>
    <row r="169" spans="1:10" ht="14.1" customHeight="1">
      <c r="A169" s="90" t="s">
        <v>127</v>
      </c>
      <c r="B169" s="63"/>
      <c r="C169" s="63"/>
      <c r="D169" s="81" t="s">
        <v>124</v>
      </c>
      <c r="E169" s="81"/>
      <c r="F169" s="81"/>
      <c r="G169" s="81"/>
      <c r="H169" s="168"/>
      <c r="I169" s="62"/>
    </row>
    <row r="170" spans="1:10" ht="14.1" customHeight="1">
      <c r="A170" s="62"/>
      <c r="B170" s="85">
        <v>1</v>
      </c>
      <c r="C170" s="63"/>
      <c r="D170" s="144" t="str">
        <f>+D161</f>
        <v>Total Permanent Funding Sources</v>
      </c>
      <c r="E170" s="163"/>
      <c r="F170" s="164"/>
      <c r="H170" s="169">
        <f>+H167</f>
        <v>0</v>
      </c>
      <c r="I170" s="166"/>
    </row>
    <row r="171" spans="1:10" ht="14.1" customHeight="1" thickBot="1">
      <c r="A171" s="62"/>
      <c r="B171" s="85">
        <f>+B170+1</f>
        <v>2</v>
      </c>
      <c r="C171" s="63"/>
      <c r="D171" s="175" t="str">
        <f>+D136</f>
        <v>Uses</v>
      </c>
      <c r="E171" s="170"/>
      <c r="F171" s="171"/>
      <c r="G171" s="126"/>
      <c r="H171" s="172">
        <f ca="1">+H145</f>
        <v>0</v>
      </c>
      <c r="I171" s="166"/>
    </row>
    <row r="172" spans="1:10" ht="14.1" customHeight="1" thickTop="1">
      <c r="A172" s="62"/>
      <c r="B172" s="63"/>
      <c r="C172" s="63"/>
      <c r="D172" s="292"/>
      <c r="E172" s="163"/>
      <c r="F172" s="164"/>
      <c r="H172" s="165">
        <f ca="1">+H170-H171</f>
        <v>0</v>
      </c>
      <c r="I172" s="166"/>
    </row>
    <row r="173" spans="1:10" ht="14.1" customHeight="1">
      <c r="A173" s="84"/>
      <c r="B173" s="51"/>
      <c r="C173" s="51"/>
      <c r="D173" s="51"/>
      <c r="E173" s="173"/>
      <c r="F173" s="51"/>
      <c r="G173" s="51"/>
      <c r="H173" s="176" t="str">
        <f ca="1">IF(H172&lt;0, "GAP", "NO GAP")</f>
        <v>NO GAP</v>
      </c>
      <c r="I173" s="176"/>
    </row>
    <row r="174" spans="1:10" ht="14.1" customHeight="1">
      <c r="A174" s="84"/>
      <c r="B174" s="177"/>
      <c r="C174" s="51"/>
      <c r="D174" s="51"/>
      <c r="E174" s="173"/>
      <c r="F174" s="51"/>
      <c r="G174" s="51"/>
      <c r="H174" s="178"/>
      <c r="I174" s="178"/>
    </row>
    <row r="175" spans="1:10" ht="14.1" customHeight="1">
      <c r="A175" s="84"/>
      <c r="B175" s="177"/>
      <c r="C175" s="51"/>
      <c r="D175" s="51"/>
      <c r="E175" s="179"/>
      <c r="F175" s="51"/>
      <c r="G175" s="51"/>
      <c r="H175" s="51"/>
      <c r="I175" s="51"/>
    </row>
    <row r="176" spans="1:10" ht="14.1" customHeight="1">
      <c r="A176" s="51"/>
      <c r="B176" s="177"/>
      <c r="C176" s="51"/>
      <c r="D176" s="51"/>
      <c r="E176" s="51"/>
      <c r="F176" s="51"/>
      <c r="G176" s="51"/>
      <c r="H176" s="51"/>
      <c r="I176" s="51"/>
    </row>
    <row r="177" spans="1:9" ht="14.1" customHeight="1">
      <c r="A177" s="51"/>
      <c r="B177" s="177"/>
      <c r="C177" s="51"/>
      <c r="D177" s="51"/>
      <c r="E177" s="51"/>
      <c r="F177" s="51"/>
      <c r="G177" s="51"/>
      <c r="H177" s="51"/>
      <c r="I177" s="51"/>
    </row>
    <row r="178" spans="1:9" ht="14.1" customHeight="1">
      <c r="A178" s="51"/>
      <c r="B178" s="177"/>
      <c r="C178" s="51"/>
      <c r="D178" s="51"/>
      <c r="E178" s="51"/>
      <c r="F178" s="51"/>
      <c r="G178" s="51"/>
      <c r="H178" s="51"/>
      <c r="I178" s="51"/>
    </row>
    <row r="179" spans="1:9" ht="14.1" customHeight="1">
      <c r="A179" s="51"/>
      <c r="B179" s="177"/>
      <c r="C179" s="51"/>
      <c r="D179" s="51"/>
      <c r="E179" s="51"/>
      <c r="F179" s="51"/>
      <c r="G179" s="51"/>
      <c r="H179" s="51"/>
      <c r="I179" s="51"/>
    </row>
    <row r="180" spans="1:9" ht="14.1" customHeight="1">
      <c r="A180" s="51"/>
      <c r="B180" s="177"/>
      <c r="C180" s="51"/>
      <c r="D180" s="51"/>
      <c r="E180" s="51"/>
      <c r="F180" s="51"/>
      <c r="G180" s="51"/>
      <c r="H180" s="51"/>
      <c r="I180" s="51"/>
    </row>
    <row r="181" spans="1:9" ht="9.75" customHeight="1">
      <c r="A181" s="51"/>
      <c r="B181" s="51"/>
      <c r="C181" s="51"/>
      <c r="D181" s="51"/>
      <c r="E181" s="51"/>
      <c r="F181" s="51"/>
      <c r="G181" s="51"/>
      <c r="H181" s="51"/>
      <c r="I181" s="51"/>
    </row>
    <row r="182" spans="1:9" ht="13.5" customHeight="1">
      <c r="A182" s="51"/>
      <c r="B182" s="51"/>
      <c r="C182" s="51"/>
      <c r="D182" s="51"/>
      <c r="E182" s="173"/>
      <c r="F182" s="51"/>
      <c r="G182" s="51"/>
      <c r="H182" s="179"/>
      <c r="I182" s="179"/>
    </row>
    <row r="183" spans="1:9" ht="13.5" customHeight="1">
      <c r="A183" s="51"/>
      <c r="B183" s="51"/>
      <c r="C183" s="51"/>
      <c r="D183" s="51"/>
      <c r="E183" s="173"/>
      <c r="F183" s="51"/>
      <c r="G183" s="51"/>
      <c r="H183" s="180"/>
      <c r="I183" s="180"/>
    </row>
    <row r="184" spans="1:9" ht="13.5" customHeight="1">
      <c r="A184" s="51"/>
      <c r="B184" s="51"/>
      <c r="C184" s="51"/>
      <c r="D184" s="51"/>
      <c r="E184" s="173"/>
      <c r="F184" s="51"/>
      <c r="G184" s="51"/>
      <c r="H184" s="51"/>
      <c r="I184" s="51"/>
    </row>
    <row r="185" spans="1:9" ht="13.5" customHeight="1">
      <c r="A185" s="287" t="s">
        <v>128</v>
      </c>
      <c r="B185" s="51"/>
      <c r="C185" s="51"/>
      <c r="D185" s="51"/>
      <c r="E185" s="173"/>
      <c r="F185" s="51"/>
      <c r="G185" s="51"/>
      <c r="H185" s="51"/>
      <c r="I185" s="51"/>
    </row>
    <row r="186" spans="1:9" ht="13.5" customHeight="1">
      <c r="A186" s="51"/>
      <c r="B186" s="51"/>
      <c r="C186" s="51"/>
      <c r="D186" s="51"/>
      <c r="E186" s="173"/>
      <c r="F186" s="51"/>
      <c r="G186" s="51"/>
      <c r="H186" s="51"/>
      <c r="I186" s="51"/>
    </row>
    <row r="187" spans="1:9" ht="13.5" customHeight="1">
      <c r="A187" s="51"/>
      <c r="B187" s="51"/>
      <c r="C187" s="51"/>
      <c r="D187" s="51"/>
      <c r="E187" s="173"/>
      <c r="F187" s="51"/>
      <c r="G187" s="51"/>
      <c r="H187" s="51"/>
      <c r="I187" s="51"/>
    </row>
    <row r="188" spans="1:9" ht="13.5" customHeight="1">
      <c r="A188" s="51"/>
      <c r="B188" s="51"/>
      <c r="C188" s="51"/>
      <c r="D188" s="51"/>
      <c r="E188" s="173"/>
      <c r="F188" s="51"/>
      <c r="G188" s="51"/>
      <c r="H188" s="51"/>
      <c r="I188" s="51"/>
    </row>
    <row r="189" spans="1:9" ht="13.5" customHeight="1">
      <c r="A189" s="51"/>
      <c r="B189" s="51"/>
      <c r="C189" s="51"/>
      <c r="D189" s="51"/>
      <c r="E189" s="173"/>
      <c r="F189" s="51"/>
      <c r="G189" s="51"/>
      <c r="H189" s="51"/>
      <c r="I189" s="51"/>
    </row>
    <row r="190" spans="1:9" ht="14.1" customHeight="1">
      <c r="A190" s="51"/>
      <c r="B190" s="51"/>
      <c r="C190" s="51"/>
      <c r="D190" s="51"/>
      <c r="E190" s="173"/>
      <c r="F190" s="51"/>
      <c r="G190" s="51"/>
      <c r="H190" s="51"/>
      <c r="I190" s="51"/>
    </row>
    <row r="191" spans="1:9" ht="14.1" customHeight="1">
      <c r="A191" s="51"/>
      <c r="B191" s="51"/>
      <c r="C191" s="51"/>
      <c r="D191" s="51"/>
      <c r="E191" s="173"/>
      <c r="F191" s="51"/>
      <c r="G191" s="51"/>
      <c r="H191" s="51"/>
      <c r="I191" s="51"/>
    </row>
    <row r="192" spans="1:9" ht="14.1" customHeight="1">
      <c r="A192" s="51"/>
      <c r="B192" s="51"/>
      <c r="C192" s="51"/>
      <c r="D192" s="51"/>
      <c r="E192" s="173"/>
      <c r="F192" s="51"/>
      <c r="G192" s="51"/>
      <c r="H192" s="51"/>
      <c r="I192" s="51"/>
    </row>
    <row r="193" spans="1:11" ht="12" customHeight="1">
      <c r="A193" s="51"/>
      <c r="B193" s="51"/>
      <c r="C193" s="51"/>
      <c r="D193" s="51"/>
      <c r="E193" s="173"/>
      <c r="F193" s="51"/>
      <c r="G193" s="51"/>
      <c r="H193" s="51"/>
      <c r="I193" s="51"/>
    </row>
    <row r="194" spans="1:11" ht="12" customHeight="1">
      <c r="A194" s="51"/>
      <c r="B194" s="51"/>
      <c r="C194" s="51"/>
      <c r="D194" s="51"/>
      <c r="E194" s="173"/>
      <c r="F194" s="51"/>
      <c r="G194" s="51"/>
      <c r="H194" s="51"/>
      <c r="I194" s="51"/>
      <c r="K194" s="84"/>
    </row>
    <row r="195" spans="1:11" ht="12" customHeight="1">
      <c r="A195" s="51"/>
      <c r="B195" s="51"/>
      <c r="C195" s="51"/>
      <c r="D195" s="51"/>
      <c r="E195" s="173"/>
      <c r="F195" s="51"/>
      <c r="G195" s="51"/>
      <c r="H195" s="51"/>
      <c r="I195" s="51"/>
    </row>
    <row r="196" spans="1:11" ht="12" customHeight="1">
      <c r="A196" s="51"/>
      <c r="B196" s="51"/>
      <c r="C196" s="51"/>
      <c r="D196" s="51"/>
      <c r="E196" s="173"/>
      <c r="F196" s="51"/>
      <c r="G196" s="51"/>
      <c r="H196" s="51"/>
      <c r="I196" s="51"/>
    </row>
    <row r="197" spans="1:11" ht="12" customHeight="1">
      <c r="A197" s="51"/>
      <c r="B197" s="51"/>
      <c r="C197" s="51"/>
      <c r="D197" s="51"/>
      <c r="E197" s="173"/>
      <c r="F197" s="51"/>
      <c r="G197" s="51"/>
      <c r="H197" s="51"/>
      <c r="I197" s="51"/>
    </row>
    <row r="198" spans="1:11" ht="12" customHeight="1">
      <c r="A198" s="51"/>
      <c r="B198" s="51"/>
      <c r="C198" s="51"/>
      <c r="D198" s="51"/>
      <c r="E198" s="173"/>
      <c r="F198" s="51"/>
      <c r="G198" s="51"/>
      <c r="H198" s="51"/>
      <c r="I198" s="51"/>
    </row>
    <row r="199" spans="1:11" ht="12" customHeight="1">
      <c r="A199" s="51"/>
      <c r="B199" s="51"/>
      <c r="C199" s="51"/>
      <c r="D199" s="51"/>
      <c r="E199" s="173"/>
      <c r="F199" s="51"/>
      <c r="G199" s="51"/>
      <c r="H199" s="51"/>
      <c r="I199" s="51"/>
    </row>
    <row r="200" spans="1:11" ht="12" customHeight="1">
      <c r="A200" s="51"/>
      <c r="B200" s="51"/>
      <c r="C200" s="51"/>
      <c r="D200" s="51"/>
      <c r="E200" s="173"/>
      <c r="F200" s="51"/>
      <c r="G200" s="51"/>
      <c r="H200" s="51"/>
      <c r="I200" s="51"/>
    </row>
    <row r="201" spans="1:11" ht="12" customHeight="1">
      <c r="A201" s="51"/>
      <c r="B201" s="51"/>
      <c r="C201" s="51"/>
      <c r="D201" s="51"/>
      <c r="E201" s="173"/>
      <c r="F201" s="51"/>
      <c r="G201" s="51"/>
      <c r="H201" s="51"/>
      <c r="I201" s="51"/>
    </row>
    <row r="202" spans="1:11" ht="12" customHeight="1">
      <c r="A202" s="51"/>
      <c r="B202" s="51"/>
      <c r="C202" s="51"/>
      <c r="D202" s="51"/>
      <c r="E202" s="173"/>
      <c r="F202" s="51"/>
      <c r="G202" s="51"/>
      <c r="H202" s="51"/>
      <c r="I202" s="51"/>
    </row>
    <row r="203" spans="1:11" ht="12" customHeight="1">
      <c r="A203" s="51"/>
      <c r="B203" s="51"/>
      <c r="C203" s="51"/>
      <c r="D203" s="51"/>
      <c r="E203" s="173"/>
      <c r="F203" s="51"/>
      <c r="G203" s="51"/>
      <c r="H203" s="51"/>
      <c r="I203" s="51"/>
    </row>
    <row r="204" spans="1:11" ht="12" customHeight="1">
      <c r="A204" s="51"/>
      <c r="B204" s="51"/>
      <c r="C204" s="51"/>
      <c r="D204" s="51"/>
      <c r="E204" s="173"/>
      <c r="F204" s="51"/>
      <c r="G204" s="51"/>
      <c r="H204" s="51"/>
      <c r="I204" s="51"/>
    </row>
    <row r="205" spans="1:11" ht="12" customHeight="1">
      <c r="A205" s="51"/>
      <c r="B205" s="51"/>
      <c r="C205" s="51"/>
      <c r="D205" s="51"/>
      <c r="E205" s="173"/>
      <c r="F205" s="51"/>
      <c r="G205" s="51"/>
      <c r="H205" s="51"/>
      <c r="I205" s="51"/>
    </row>
    <row r="206" spans="1:11" ht="12" customHeight="1">
      <c r="A206" s="51"/>
      <c r="B206" s="51"/>
      <c r="C206" s="51"/>
      <c r="D206" s="51"/>
      <c r="E206" s="173"/>
      <c r="F206" s="51"/>
      <c r="G206" s="51"/>
      <c r="H206" s="51"/>
      <c r="I206" s="51"/>
    </row>
    <row r="207" spans="1:11" ht="12" customHeight="1">
      <c r="A207" s="51"/>
      <c r="B207" s="51"/>
      <c r="C207" s="51"/>
      <c r="D207" s="51"/>
      <c r="E207" s="173"/>
      <c r="F207" s="51"/>
      <c r="G207" s="51"/>
      <c r="H207" s="51"/>
      <c r="I207" s="51"/>
      <c r="K207" s="84"/>
    </row>
    <row r="208" spans="1:11" ht="12" customHeight="1">
      <c r="A208" s="51"/>
      <c r="B208" s="51"/>
      <c r="C208" s="51"/>
      <c r="D208" s="51"/>
      <c r="E208" s="173"/>
      <c r="F208" s="51"/>
      <c r="G208" s="51"/>
      <c r="H208" s="51"/>
      <c r="I208" s="51"/>
    </row>
    <row r="209" spans="1:11" ht="12" customHeight="1">
      <c r="A209" s="51"/>
      <c r="B209" s="51"/>
      <c r="C209" s="51"/>
      <c r="D209" s="51"/>
      <c r="E209" s="173"/>
      <c r="F209" s="51"/>
      <c r="G209" s="51"/>
      <c r="H209" s="51"/>
      <c r="I209" s="51"/>
    </row>
    <row r="210" spans="1:11" ht="12" customHeight="1">
      <c r="A210" s="51"/>
      <c r="B210" s="51"/>
      <c r="C210" s="51"/>
      <c r="D210" s="51"/>
      <c r="E210" s="173"/>
      <c r="F210" s="51"/>
      <c r="G210" s="51"/>
      <c r="H210" s="51"/>
      <c r="I210" s="51"/>
    </row>
    <row r="211" spans="1:11" ht="12" customHeight="1">
      <c r="A211" s="51"/>
      <c r="B211" s="51"/>
      <c r="C211" s="51"/>
      <c r="D211" s="51"/>
      <c r="E211" s="173"/>
      <c r="F211" s="51"/>
      <c r="G211" s="51"/>
      <c r="H211" s="51"/>
      <c r="I211" s="51"/>
    </row>
    <row r="212" spans="1:11" ht="12" customHeight="1">
      <c r="A212" s="51"/>
      <c r="B212" s="51"/>
      <c r="C212" s="51"/>
      <c r="D212" s="51"/>
      <c r="E212" s="173"/>
      <c r="F212" s="51"/>
      <c r="G212" s="51"/>
      <c r="H212" s="51"/>
      <c r="I212" s="51"/>
    </row>
    <row r="213" spans="1:11" ht="12" customHeight="1">
      <c r="A213" s="51"/>
      <c r="B213" s="51"/>
      <c r="C213" s="51"/>
      <c r="D213" s="51"/>
      <c r="E213" s="173"/>
      <c r="F213" s="51"/>
      <c r="G213" s="51"/>
      <c r="H213" s="51"/>
      <c r="I213" s="51"/>
    </row>
    <row r="214" spans="1:11" ht="12" customHeight="1">
      <c r="A214" s="51"/>
      <c r="B214" s="51"/>
      <c r="C214" s="51"/>
      <c r="D214" s="51"/>
      <c r="E214" s="173"/>
      <c r="F214" s="51"/>
      <c r="G214" s="51"/>
      <c r="H214" s="51"/>
      <c r="I214" s="51"/>
      <c r="K214" s="84"/>
    </row>
    <row r="215" spans="1:11" ht="12" customHeight="1">
      <c r="A215" s="51"/>
      <c r="B215" s="51"/>
      <c r="C215" s="51"/>
      <c r="D215" s="51"/>
      <c r="E215" s="173"/>
      <c r="F215" s="51"/>
      <c r="G215" s="51"/>
      <c r="H215" s="51"/>
      <c r="I215" s="51"/>
    </row>
    <row r="216" spans="1:11" ht="12" customHeight="1">
      <c r="A216" s="51"/>
      <c r="B216" s="51"/>
      <c r="C216" s="51"/>
      <c r="D216" s="51"/>
      <c r="E216" s="173"/>
      <c r="F216" s="51"/>
      <c r="G216" s="51"/>
      <c r="H216" s="51"/>
      <c r="I216" s="51"/>
    </row>
    <row r="217" spans="1:11" ht="12" customHeight="1">
      <c r="A217" s="51"/>
      <c r="B217" s="51"/>
      <c r="C217" s="51"/>
      <c r="D217" s="51"/>
      <c r="E217" s="173"/>
      <c r="F217" s="51"/>
      <c r="G217" s="51"/>
      <c r="H217" s="51"/>
      <c r="I217" s="51"/>
    </row>
    <row r="218" spans="1:11" ht="12" customHeight="1">
      <c r="A218" s="51"/>
      <c r="B218" s="51"/>
      <c r="C218" s="51"/>
      <c r="D218" s="51"/>
      <c r="E218" s="173"/>
      <c r="F218" s="51"/>
      <c r="G218" s="51"/>
      <c r="H218" s="51"/>
      <c r="I218" s="51"/>
    </row>
    <row r="219" spans="1:11" ht="12" customHeight="1">
      <c r="A219" s="51"/>
      <c r="B219" s="51"/>
      <c r="C219" s="51"/>
      <c r="D219" s="51"/>
      <c r="E219" s="173"/>
      <c r="F219" s="51"/>
      <c r="G219" s="51"/>
      <c r="H219" s="51"/>
      <c r="I219" s="51"/>
    </row>
    <row r="220" spans="1:11" ht="12" customHeight="1">
      <c r="A220" s="51"/>
      <c r="B220" s="51"/>
      <c r="C220" s="51"/>
      <c r="D220" s="51"/>
      <c r="E220" s="173"/>
      <c r="F220" s="51"/>
      <c r="G220" s="51"/>
      <c r="H220" s="51"/>
      <c r="I220" s="51"/>
    </row>
    <row r="221" spans="1:11" ht="12" customHeight="1">
      <c r="A221" s="51"/>
      <c r="B221" s="51"/>
      <c r="C221" s="51"/>
      <c r="D221" s="51"/>
      <c r="E221" s="173"/>
      <c r="F221" s="51"/>
      <c r="G221" s="51"/>
      <c r="H221" s="51"/>
      <c r="I221" s="51"/>
    </row>
    <row r="222" spans="1:11" ht="12" customHeight="1">
      <c r="A222" s="51"/>
      <c r="B222" s="51"/>
      <c r="C222" s="51"/>
      <c r="D222" s="51"/>
      <c r="E222" s="173"/>
      <c r="F222" s="51"/>
      <c r="G222" s="51"/>
      <c r="H222" s="51"/>
      <c r="I222" s="51"/>
    </row>
    <row r="223" spans="1:11" ht="12" customHeight="1">
      <c r="A223" s="51"/>
      <c r="B223" s="51"/>
      <c r="C223" s="51"/>
      <c r="D223" s="51"/>
      <c r="E223" s="173"/>
      <c r="F223" s="51"/>
      <c r="G223" s="51"/>
      <c r="H223" s="51"/>
      <c r="I223" s="51"/>
    </row>
    <row r="224" spans="1:11" ht="12" customHeight="1">
      <c r="A224" s="51"/>
      <c r="B224" s="51"/>
      <c r="C224" s="51"/>
      <c r="D224" s="51"/>
      <c r="E224" s="173"/>
      <c r="F224" s="51"/>
      <c r="G224" s="51"/>
      <c r="H224" s="51"/>
      <c r="I224" s="51"/>
    </row>
    <row r="225" spans="5:5" s="51" customFormat="1" ht="12" customHeight="1">
      <c r="E225" s="173"/>
    </row>
    <row r="226" spans="5:5" s="51" customFormat="1" ht="14.1" customHeight="1">
      <c r="E226" s="173"/>
    </row>
    <row r="227" spans="5:5" s="51" customFormat="1" ht="14.1" customHeight="1">
      <c r="E227" s="173"/>
    </row>
    <row r="228" spans="5:5" s="51" customFormat="1" ht="14.1" customHeight="1">
      <c r="E228" s="173"/>
    </row>
    <row r="229" spans="5:5" s="51" customFormat="1" ht="17.100000000000001" customHeight="1">
      <c r="E229" s="173"/>
    </row>
    <row r="230" spans="5:5" s="51" customFormat="1" ht="14.1" customHeight="1">
      <c r="E230" s="173"/>
    </row>
    <row r="231" spans="5:5" s="51" customFormat="1" ht="14.1" customHeight="1">
      <c r="E231" s="173"/>
    </row>
    <row r="232" spans="5:5" s="51" customFormat="1" ht="14.1" customHeight="1">
      <c r="E232" s="173"/>
    </row>
    <row r="233" spans="5:5" s="51" customFormat="1" ht="14.1" customHeight="1">
      <c r="E233" s="173"/>
    </row>
    <row r="234" spans="5:5" s="51" customFormat="1" ht="14.1" customHeight="1">
      <c r="E234" s="173"/>
    </row>
    <row r="235" spans="5:5" s="51" customFormat="1" ht="14.1" customHeight="1">
      <c r="E235" s="173"/>
    </row>
    <row r="236" spans="5:5" s="51" customFormat="1" ht="14.1" customHeight="1">
      <c r="E236" s="173"/>
    </row>
    <row r="237" spans="5:5" s="51" customFormat="1" ht="14.1" customHeight="1">
      <c r="E237" s="173"/>
    </row>
    <row r="238" spans="5:5" s="51" customFormat="1" ht="14.1" customHeight="1">
      <c r="E238" s="173"/>
    </row>
    <row r="239" spans="5:5" s="51" customFormat="1" ht="14.1" customHeight="1">
      <c r="E239" s="173"/>
    </row>
    <row r="240" spans="5:5" s="51" customFormat="1" ht="14.1" customHeight="1">
      <c r="E240" s="173"/>
    </row>
    <row r="241" spans="5:5" s="51" customFormat="1" ht="14.1" customHeight="1">
      <c r="E241" s="173"/>
    </row>
    <row r="242" spans="5:5" s="51" customFormat="1" ht="14.1" customHeight="1">
      <c r="E242" s="173"/>
    </row>
    <row r="243" spans="5:5" s="51" customFormat="1" ht="14.1" customHeight="1">
      <c r="E243" s="173"/>
    </row>
    <row r="244" spans="5:5" s="51" customFormat="1" ht="14.1" customHeight="1">
      <c r="E244" s="173"/>
    </row>
    <row r="245" spans="5:5" s="51" customFormat="1" ht="14.1" customHeight="1">
      <c r="E245" s="173"/>
    </row>
    <row r="246" spans="5:5" s="51" customFormat="1" ht="14.1" customHeight="1">
      <c r="E246" s="173"/>
    </row>
    <row r="247" spans="5:5" s="51" customFormat="1" ht="14.1" customHeight="1">
      <c r="E247" s="173"/>
    </row>
    <row r="248" spans="5:5" s="51" customFormat="1" ht="14.1" customHeight="1">
      <c r="E248" s="173"/>
    </row>
    <row r="249" spans="5:5" s="51" customFormat="1" ht="14.1" customHeight="1">
      <c r="E249" s="173"/>
    </row>
    <row r="250" spans="5:5" s="51" customFormat="1" ht="14.1" customHeight="1">
      <c r="E250" s="173"/>
    </row>
    <row r="251" spans="5:5" s="51" customFormat="1" ht="14.1" customHeight="1">
      <c r="E251" s="173"/>
    </row>
    <row r="252" spans="5:5" s="51" customFormat="1" ht="14.1" customHeight="1">
      <c r="E252" s="173"/>
    </row>
    <row r="253" spans="5:5" s="51" customFormat="1" ht="14.1" customHeight="1">
      <c r="E253" s="173"/>
    </row>
    <row r="254" spans="5:5" s="51" customFormat="1" ht="14.1" customHeight="1">
      <c r="E254" s="173"/>
    </row>
    <row r="255" spans="5:5" s="51" customFormat="1" ht="14.1" customHeight="1">
      <c r="E255" s="173"/>
    </row>
    <row r="256" spans="5:5" s="51" customFormat="1" ht="14.1" customHeight="1">
      <c r="E256" s="173"/>
    </row>
    <row r="257" spans="5:5" s="51" customFormat="1" ht="17.100000000000001" customHeight="1">
      <c r="E257" s="173"/>
    </row>
    <row r="258" spans="5:5" s="51" customFormat="1" ht="14.1" customHeight="1">
      <c r="E258" s="173"/>
    </row>
    <row r="259" spans="5:5" s="51" customFormat="1" ht="14.1" customHeight="1">
      <c r="E259" s="173"/>
    </row>
    <row r="260" spans="5:5" s="51" customFormat="1" ht="14.1" customHeight="1">
      <c r="E260" s="173"/>
    </row>
    <row r="261" spans="5:5" s="51" customFormat="1" ht="14.1" customHeight="1">
      <c r="E261" s="173"/>
    </row>
    <row r="262" spans="5:5" s="51" customFormat="1" ht="14.1" customHeight="1">
      <c r="E262" s="173"/>
    </row>
    <row r="263" spans="5:5" s="51" customFormat="1" ht="14.1" customHeight="1">
      <c r="E263" s="173"/>
    </row>
    <row r="264" spans="5:5" s="51" customFormat="1" ht="14.1" customHeight="1">
      <c r="E264" s="173"/>
    </row>
    <row r="265" spans="5:5" s="51" customFormat="1" ht="14.1" customHeight="1">
      <c r="E265" s="173"/>
    </row>
    <row r="266" spans="5:5" s="51" customFormat="1" ht="14.1" customHeight="1">
      <c r="E266" s="173"/>
    </row>
    <row r="267" spans="5:5" s="51" customFormat="1" ht="14.1" customHeight="1">
      <c r="E267" s="173"/>
    </row>
    <row r="268" spans="5:5" s="51" customFormat="1" ht="14.1" customHeight="1">
      <c r="E268" s="173"/>
    </row>
    <row r="269" spans="5:5" s="51" customFormat="1" ht="14.1" customHeight="1">
      <c r="E269" s="173"/>
    </row>
    <row r="270" spans="5:5" s="51" customFormat="1" ht="14.1" customHeight="1">
      <c r="E270" s="173"/>
    </row>
    <row r="271" spans="5:5" s="51" customFormat="1" ht="14.1" customHeight="1">
      <c r="E271" s="173"/>
    </row>
    <row r="272" spans="5:5" s="51" customFormat="1" ht="14.1" customHeight="1">
      <c r="E272" s="173"/>
    </row>
    <row r="273" spans="5:5" s="51" customFormat="1" ht="14.1" customHeight="1">
      <c r="E273" s="173"/>
    </row>
    <row r="274" spans="5:5" s="51" customFormat="1" ht="14.1" customHeight="1">
      <c r="E274" s="173"/>
    </row>
    <row r="275" spans="5:5" s="51" customFormat="1" ht="14.1" customHeight="1">
      <c r="E275" s="173"/>
    </row>
    <row r="276" spans="5:5" s="51" customFormat="1" ht="14.1" customHeight="1">
      <c r="E276" s="173"/>
    </row>
    <row r="277" spans="5:5" s="51" customFormat="1" ht="14.1" customHeight="1">
      <c r="E277" s="173"/>
    </row>
    <row r="278" spans="5:5" s="51" customFormat="1" ht="14.1" customHeight="1">
      <c r="E278" s="173"/>
    </row>
    <row r="279" spans="5:5" s="51" customFormat="1" ht="14.1" customHeight="1">
      <c r="E279" s="173"/>
    </row>
    <row r="280" spans="5:5" s="51" customFormat="1" ht="14.1" customHeight="1">
      <c r="E280" s="173"/>
    </row>
    <row r="281" spans="5:5" s="51" customFormat="1" ht="14.1" customHeight="1">
      <c r="E281" s="173"/>
    </row>
    <row r="282" spans="5:5" s="51" customFormat="1" ht="14.1" customHeight="1">
      <c r="E282" s="173"/>
    </row>
    <row r="283" spans="5:5" s="51" customFormat="1" ht="14.1" customHeight="1">
      <c r="E283" s="173"/>
    </row>
    <row r="284" spans="5:5" s="51" customFormat="1" ht="14.1" customHeight="1">
      <c r="E284" s="173"/>
    </row>
    <row r="285" spans="5:5" s="51" customFormat="1" ht="14.1" customHeight="1">
      <c r="E285" s="173"/>
    </row>
    <row r="286" spans="5:5" s="51" customFormat="1" ht="14.1" customHeight="1">
      <c r="E286" s="173"/>
    </row>
    <row r="287" spans="5:5" s="51" customFormat="1" ht="14.1" customHeight="1">
      <c r="E287" s="173"/>
    </row>
    <row r="288" spans="5:5" s="51" customFormat="1" ht="14.1" customHeight="1">
      <c r="E288" s="173"/>
    </row>
    <row r="289" spans="5:5" s="51" customFormat="1" ht="14.1" customHeight="1">
      <c r="E289" s="173"/>
    </row>
    <row r="290" spans="5:5" s="51" customFormat="1" ht="14.1" customHeight="1">
      <c r="E290" s="173"/>
    </row>
    <row r="291" spans="5:5" s="51" customFormat="1" ht="14.1" customHeight="1">
      <c r="E291" s="173"/>
    </row>
    <row r="292" spans="5:5" s="51" customFormat="1" ht="14.1" customHeight="1">
      <c r="E292" s="173"/>
    </row>
    <row r="293" spans="5:5" s="51" customFormat="1" ht="14.1" customHeight="1">
      <c r="E293" s="173"/>
    </row>
    <row r="294" spans="5:5" s="51" customFormat="1" ht="14.1" customHeight="1">
      <c r="E294" s="173"/>
    </row>
    <row r="295" spans="5:5" s="51" customFormat="1" ht="14.1" customHeight="1">
      <c r="E295" s="173"/>
    </row>
    <row r="296" spans="5:5" s="51" customFormat="1" ht="14.1" customHeight="1">
      <c r="E296" s="173"/>
    </row>
    <row r="297" spans="5:5" s="51" customFormat="1" ht="14.1" customHeight="1">
      <c r="E297" s="173"/>
    </row>
    <row r="298" spans="5:5" s="51" customFormat="1" ht="14.1" customHeight="1">
      <c r="E298" s="173"/>
    </row>
    <row r="299" spans="5:5" s="51" customFormat="1" ht="14.1" customHeight="1">
      <c r="E299" s="173"/>
    </row>
    <row r="300" spans="5:5" s="51" customFormat="1" ht="14.1" customHeight="1">
      <c r="E300" s="173"/>
    </row>
    <row r="301" spans="5:5" s="51" customFormat="1" ht="14.1" customHeight="1">
      <c r="E301" s="173"/>
    </row>
    <row r="302" spans="5:5" s="51" customFormat="1" ht="14.1" customHeight="1">
      <c r="E302" s="173"/>
    </row>
    <row r="303" spans="5:5" s="51" customFormat="1" ht="14.1" customHeight="1">
      <c r="E303" s="173"/>
    </row>
    <row r="304" spans="5:5" s="51" customFormat="1" ht="14.1" hidden="1" customHeight="1">
      <c r="E304" s="173"/>
    </row>
    <row r="305" spans="5:5" s="51" customFormat="1" ht="14.1" hidden="1" customHeight="1">
      <c r="E305" s="173"/>
    </row>
    <row r="306" spans="5:5" s="51" customFormat="1" ht="14.1" hidden="1" customHeight="1">
      <c r="E306" s="173"/>
    </row>
    <row r="307" spans="5:5" s="51" customFormat="1" ht="14.1" hidden="1" customHeight="1">
      <c r="E307" s="173"/>
    </row>
    <row r="308" spans="5:5" s="51" customFormat="1" ht="14.1" hidden="1" customHeight="1">
      <c r="E308" s="173"/>
    </row>
    <row r="309" spans="5:5" s="51" customFormat="1" ht="14.1" hidden="1" customHeight="1">
      <c r="E309" s="173"/>
    </row>
    <row r="310" spans="5:5" s="51" customFormat="1" ht="14.1" hidden="1" customHeight="1">
      <c r="E310" s="173"/>
    </row>
    <row r="311" spans="5:5" s="51" customFormat="1" ht="14.1" hidden="1" customHeight="1">
      <c r="E311" s="173"/>
    </row>
    <row r="312" spans="5:5" s="51" customFormat="1" ht="14.1" hidden="1" customHeight="1">
      <c r="E312" s="173"/>
    </row>
    <row r="313" spans="5:5" s="51" customFormat="1" ht="14.1" hidden="1" customHeight="1">
      <c r="E313" s="173"/>
    </row>
    <row r="314" spans="5:5" s="51" customFormat="1" ht="14.1" hidden="1" customHeight="1">
      <c r="E314" s="173"/>
    </row>
    <row r="315" spans="5:5" s="51" customFormat="1" ht="14.1" hidden="1" customHeight="1">
      <c r="E315" s="173"/>
    </row>
    <row r="316" spans="5:5" s="51" customFormat="1" ht="14.1" hidden="1" customHeight="1">
      <c r="E316" s="173"/>
    </row>
    <row r="317" spans="5:5" s="51" customFormat="1" ht="14.1" hidden="1" customHeight="1">
      <c r="E317" s="173"/>
    </row>
    <row r="318" spans="5:5" s="51" customFormat="1" ht="14.1" hidden="1" customHeight="1">
      <c r="E318" s="173"/>
    </row>
    <row r="319" spans="5:5" s="51" customFormat="1" ht="14.1" hidden="1" customHeight="1">
      <c r="E319" s="173"/>
    </row>
    <row r="320" spans="5:5" s="51" customFormat="1" ht="14.1" hidden="1" customHeight="1">
      <c r="E320" s="173"/>
    </row>
    <row r="321" spans="5:5" s="51" customFormat="1" ht="14.1" hidden="1" customHeight="1">
      <c r="E321" s="173"/>
    </row>
    <row r="322" spans="5:5" s="51" customFormat="1" ht="14.1" hidden="1" customHeight="1">
      <c r="E322" s="173"/>
    </row>
    <row r="323" spans="5:5" s="51" customFormat="1" ht="14.1" hidden="1" customHeight="1">
      <c r="E323" s="173"/>
    </row>
    <row r="324" spans="5:5" s="51" customFormat="1" ht="14.1" hidden="1" customHeight="1">
      <c r="E324" s="173"/>
    </row>
    <row r="325" spans="5:5" s="51" customFormat="1" ht="14.1" hidden="1" customHeight="1">
      <c r="E325" s="173"/>
    </row>
    <row r="326" spans="5:5" s="51" customFormat="1" ht="14.1" hidden="1" customHeight="1">
      <c r="E326" s="173"/>
    </row>
    <row r="327" spans="5:5" s="51" customFormat="1" ht="14.1" hidden="1" customHeight="1">
      <c r="E327" s="173"/>
    </row>
    <row r="328" spans="5:5" s="51" customFormat="1" ht="14.1" hidden="1" customHeight="1">
      <c r="E328" s="173"/>
    </row>
    <row r="329" spans="5:5" s="51" customFormat="1" ht="14.1" hidden="1" customHeight="1">
      <c r="E329" s="173"/>
    </row>
    <row r="330" spans="5:5" s="51" customFormat="1" ht="14.1" hidden="1" customHeight="1">
      <c r="E330" s="173"/>
    </row>
    <row r="331" spans="5:5" s="51" customFormat="1" ht="14.1" customHeight="1">
      <c r="E331" s="173"/>
    </row>
    <row r="332" spans="5:5" s="51" customFormat="1" ht="14.1" customHeight="1">
      <c r="E332" s="173"/>
    </row>
    <row r="333" spans="5:5" s="51" customFormat="1" ht="14.1" customHeight="1">
      <c r="E333" s="173"/>
    </row>
    <row r="334" spans="5:5" s="51" customFormat="1" ht="14.1" customHeight="1">
      <c r="E334" s="173"/>
    </row>
    <row r="335" spans="5:5" s="51" customFormat="1" ht="14.1" customHeight="1">
      <c r="E335" s="173"/>
    </row>
    <row r="336" spans="5:5" s="51" customFormat="1" ht="14.1" customHeight="1">
      <c r="E336" s="173"/>
    </row>
    <row r="337" spans="1:17" ht="14.1" customHeight="1">
      <c r="A337" s="51"/>
      <c r="B337" s="51"/>
      <c r="C337" s="51"/>
      <c r="D337" s="51"/>
      <c r="E337" s="173"/>
      <c r="F337" s="51"/>
      <c r="G337" s="51"/>
      <c r="H337" s="51"/>
      <c r="I337" s="51"/>
    </row>
    <row r="338" spans="1:17" ht="14.1" customHeight="1">
      <c r="A338" s="51"/>
      <c r="B338" s="51"/>
      <c r="C338" s="51"/>
      <c r="D338" s="51"/>
      <c r="E338" s="173"/>
      <c r="F338" s="51"/>
      <c r="G338" s="51"/>
      <c r="H338" s="51"/>
      <c r="I338" s="51"/>
    </row>
    <row r="339" spans="1:17" ht="14.1" customHeight="1">
      <c r="A339" s="51"/>
      <c r="B339" s="51"/>
      <c r="C339" s="51"/>
      <c r="D339" s="51"/>
      <c r="E339" s="173"/>
      <c r="F339" s="51"/>
      <c r="G339" s="51"/>
      <c r="H339" s="51"/>
      <c r="I339" s="51"/>
    </row>
    <row r="340" spans="1:17" ht="14.1" customHeight="1">
      <c r="A340" s="51"/>
      <c r="B340" s="51"/>
      <c r="C340" s="51"/>
      <c r="D340" s="51"/>
      <c r="E340" s="173"/>
      <c r="F340" s="51"/>
      <c r="G340" s="51"/>
      <c r="H340" s="51"/>
      <c r="I340" s="51"/>
    </row>
    <row r="341" spans="1:17" ht="14.1" customHeight="1">
      <c r="A341" s="51"/>
      <c r="B341" s="51"/>
      <c r="C341" s="51"/>
      <c r="D341" s="51"/>
      <c r="E341" s="173"/>
      <c r="F341" s="51"/>
      <c r="G341" s="51"/>
      <c r="H341" s="51"/>
      <c r="I341" s="51"/>
    </row>
    <row r="342" spans="1:17" ht="14.1" customHeight="1">
      <c r="A342" s="51"/>
      <c r="B342" s="51"/>
      <c r="C342" s="51"/>
      <c r="D342" s="51"/>
      <c r="E342" s="173"/>
      <c r="F342" s="51"/>
      <c r="G342" s="51"/>
      <c r="H342" s="51"/>
      <c r="I342" s="51"/>
    </row>
    <row r="343" spans="1:17" ht="14.1" customHeight="1"/>
    <row r="344" spans="1:17" ht="14.1" customHeight="1"/>
    <row r="345" spans="1:17" ht="14.1" customHeight="1"/>
    <row r="346" spans="1:17" ht="14.1" customHeight="1"/>
    <row r="347" spans="1:17" ht="14.1" customHeight="1"/>
    <row r="348" spans="1:17" s="181" customFormat="1" ht="14.1" customHeight="1">
      <c r="B348" s="109"/>
      <c r="C348" s="109"/>
      <c r="D348" s="109"/>
      <c r="E348" s="64"/>
      <c r="F348" s="92"/>
      <c r="G348" s="110"/>
      <c r="H348" s="92"/>
      <c r="I348" s="92"/>
      <c r="J348" s="51"/>
      <c r="K348" s="51"/>
      <c r="L348" s="51"/>
      <c r="M348" s="51"/>
      <c r="N348" s="51"/>
      <c r="O348" s="51"/>
      <c r="P348" s="51"/>
      <c r="Q348" s="51"/>
    </row>
    <row r="349" spans="1:17" s="181" customFormat="1" ht="14.1" customHeight="1">
      <c r="B349" s="109"/>
      <c r="C349" s="109"/>
      <c r="D349" s="109"/>
      <c r="E349" s="64"/>
      <c r="F349" s="92"/>
      <c r="G349" s="110"/>
      <c r="H349" s="92"/>
      <c r="I349" s="92"/>
      <c r="J349" s="51"/>
      <c r="K349" s="51"/>
      <c r="L349" s="51"/>
      <c r="M349" s="51"/>
      <c r="N349" s="51"/>
      <c r="O349" s="51"/>
      <c r="P349" s="51"/>
      <c r="Q349" s="51"/>
    </row>
    <row r="350" spans="1:17" s="181" customFormat="1" ht="14.1" customHeight="1">
      <c r="B350" s="109"/>
      <c r="C350" s="109"/>
      <c r="D350" s="109"/>
      <c r="E350" s="64"/>
      <c r="F350" s="92"/>
      <c r="G350" s="110"/>
      <c r="H350" s="92"/>
      <c r="I350" s="92"/>
      <c r="J350" s="51"/>
      <c r="K350" s="51"/>
      <c r="L350" s="51"/>
      <c r="M350" s="51"/>
      <c r="N350" s="51"/>
      <c r="O350" s="51"/>
      <c r="P350" s="51"/>
      <c r="Q350" s="51"/>
    </row>
    <row r="351" spans="1:17" s="181" customFormat="1" ht="14.1" customHeight="1">
      <c r="B351" s="109"/>
      <c r="C351" s="109"/>
      <c r="D351" s="109"/>
      <c r="E351" s="64"/>
      <c r="F351" s="92"/>
      <c r="G351" s="110"/>
      <c r="H351" s="92"/>
      <c r="I351" s="92"/>
      <c r="J351" s="51"/>
      <c r="K351" s="51"/>
      <c r="L351" s="51"/>
      <c r="M351" s="51"/>
      <c r="N351" s="51"/>
      <c r="O351" s="51"/>
      <c r="P351" s="51"/>
      <c r="Q351" s="51"/>
    </row>
    <row r="352" spans="1:17" s="181" customFormat="1" ht="14.1" customHeight="1">
      <c r="B352" s="109"/>
      <c r="C352" s="109"/>
      <c r="D352" s="109"/>
      <c r="E352" s="64"/>
      <c r="F352" s="92"/>
      <c r="G352" s="110"/>
      <c r="H352" s="92"/>
      <c r="I352" s="92"/>
      <c r="J352" s="51"/>
      <c r="K352" s="51"/>
      <c r="L352" s="51"/>
      <c r="M352" s="51"/>
      <c r="N352" s="51"/>
      <c r="O352" s="51"/>
      <c r="P352" s="51"/>
      <c r="Q352" s="51"/>
    </row>
    <row r="353" spans="2:17" s="181" customFormat="1" ht="14.1" customHeight="1">
      <c r="B353" s="109"/>
      <c r="C353" s="109"/>
      <c r="D353" s="109"/>
      <c r="E353" s="64"/>
      <c r="F353" s="92"/>
      <c r="G353" s="110"/>
      <c r="H353" s="92"/>
      <c r="I353" s="92"/>
      <c r="J353" s="51"/>
      <c r="K353" s="51"/>
      <c r="L353" s="51"/>
      <c r="M353" s="51"/>
      <c r="N353" s="51"/>
      <c r="O353" s="51"/>
      <c r="P353" s="51"/>
      <c r="Q353" s="51"/>
    </row>
    <row r="354" spans="2:17" s="181" customFormat="1" ht="14.1" customHeight="1">
      <c r="B354" s="109"/>
      <c r="C354" s="109"/>
      <c r="D354" s="109"/>
      <c r="E354" s="64"/>
      <c r="F354" s="92"/>
      <c r="G354" s="110"/>
      <c r="H354" s="92"/>
      <c r="I354" s="92"/>
      <c r="J354" s="51"/>
      <c r="K354" s="51"/>
      <c r="L354" s="51"/>
      <c r="M354" s="51"/>
      <c r="N354" s="51"/>
      <c r="O354" s="51"/>
      <c r="P354" s="51"/>
      <c r="Q354" s="51"/>
    </row>
    <row r="355" spans="2:17" s="181" customFormat="1" ht="14.1" customHeight="1">
      <c r="B355" s="109"/>
      <c r="C355" s="109"/>
      <c r="D355" s="109"/>
      <c r="E355" s="64"/>
      <c r="F355" s="92"/>
      <c r="G355" s="110"/>
      <c r="H355" s="92"/>
      <c r="I355" s="92"/>
      <c r="J355" s="51"/>
      <c r="K355" s="51"/>
      <c r="L355" s="51"/>
      <c r="M355" s="51"/>
      <c r="N355" s="51"/>
      <c r="O355" s="51"/>
      <c r="P355" s="51"/>
      <c r="Q355" s="51"/>
    </row>
    <row r="356" spans="2:17" s="181" customFormat="1" ht="14.1" customHeight="1">
      <c r="B356" s="109"/>
      <c r="C356" s="109"/>
      <c r="D356" s="109"/>
      <c r="E356" s="64"/>
      <c r="F356" s="92"/>
      <c r="G356" s="110"/>
      <c r="H356" s="92"/>
      <c r="I356" s="92"/>
      <c r="J356" s="51"/>
      <c r="K356" s="51"/>
      <c r="L356" s="51"/>
      <c r="M356" s="51"/>
      <c r="N356" s="51"/>
      <c r="O356" s="51"/>
      <c r="P356" s="51"/>
      <c r="Q356" s="51"/>
    </row>
    <row r="357" spans="2:17" s="181" customFormat="1" ht="14.1" customHeight="1">
      <c r="B357" s="109"/>
      <c r="C357" s="109"/>
      <c r="D357" s="109"/>
      <c r="E357" s="64"/>
      <c r="F357" s="92"/>
      <c r="G357" s="110"/>
      <c r="H357" s="92"/>
      <c r="I357" s="92"/>
      <c r="J357" s="51"/>
      <c r="K357" s="51"/>
      <c r="L357" s="51"/>
      <c r="M357" s="51"/>
      <c r="N357" s="51"/>
      <c r="O357" s="51"/>
      <c r="P357" s="51"/>
      <c r="Q357" s="51"/>
    </row>
    <row r="358" spans="2:17" s="181" customFormat="1" ht="14.1" customHeight="1">
      <c r="B358" s="109"/>
      <c r="C358" s="109"/>
      <c r="D358" s="109"/>
      <c r="E358" s="64"/>
      <c r="F358" s="92"/>
      <c r="G358" s="110"/>
      <c r="H358" s="92"/>
      <c r="I358" s="92"/>
      <c r="J358" s="51"/>
      <c r="K358" s="51"/>
      <c r="L358" s="51"/>
      <c r="M358" s="51"/>
      <c r="N358" s="51"/>
      <c r="O358" s="51"/>
      <c r="P358" s="51"/>
      <c r="Q358" s="51"/>
    </row>
    <row r="359" spans="2:17" s="181" customFormat="1" ht="14.1" customHeight="1">
      <c r="B359" s="109"/>
      <c r="C359" s="109"/>
      <c r="D359" s="109"/>
      <c r="E359" s="64"/>
      <c r="F359" s="92"/>
      <c r="G359" s="110"/>
      <c r="H359" s="92"/>
      <c r="I359" s="92"/>
      <c r="J359" s="51"/>
      <c r="K359" s="51"/>
      <c r="L359" s="51"/>
      <c r="M359" s="51"/>
      <c r="N359" s="51"/>
      <c r="O359" s="51"/>
      <c r="P359" s="51"/>
      <c r="Q359" s="51"/>
    </row>
    <row r="360" spans="2:17" s="181" customFormat="1" ht="14.1" customHeight="1">
      <c r="B360" s="109"/>
      <c r="C360" s="109"/>
      <c r="D360" s="109"/>
      <c r="E360" s="64"/>
      <c r="F360" s="92"/>
      <c r="G360" s="110"/>
      <c r="H360" s="92"/>
      <c r="I360" s="92"/>
      <c r="J360" s="51"/>
      <c r="K360" s="51"/>
      <c r="L360" s="51"/>
      <c r="M360" s="51"/>
      <c r="N360" s="51"/>
      <c r="O360" s="51"/>
      <c r="P360" s="51"/>
      <c r="Q360" s="51"/>
    </row>
    <row r="361" spans="2:17" s="181" customFormat="1" ht="14.1" customHeight="1">
      <c r="B361" s="109"/>
      <c r="C361" s="109"/>
      <c r="D361" s="109"/>
      <c r="E361" s="64"/>
      <c r="F361" s="92"/>
      <c r="G361" s="110"/>
      <c r="H361" s="92"/>
      <c r="I361" s="92"/>
      <c r="J361" s="51"/>
      <c r="K361" s="51"/>
      <c r="L361" s="51"/>
      <c r="M361" s="51"/>
      <c r="N361" s="51"/>
      <c r="O361" s="51"/>
      <c r="P361" s="51"/>
      <c r="Q361" s="51"/>
    </row>
    <row r="362" spans="2:17" s="181" customFormat="1" ht="14.1" customHeight="1">
      <c r="B362" s="109"/>
      <c r="C362" s="109"/>
      <c r="D362" s="109"/>
      <c r="E362" s="64"/>
      <c r="F362" s="92"/>
      <c r="G362" s="110"/>
      <c r="H362" s="92"/>
      <c r="I362" s="92"/>
      <c r="J362" s="51"/>
      <c r="K362" s="51"/>
      <c r="L362" s="51"/>
      <c r="M362" s="51"/>
      <c r="N362" s="51"/>
      <c r="O362" s="51"/>
      <c r="P362" s="51"/>
      <c r="Q362" s="51"/>
    </row>
    <row r="363" spans="2:17" s="181" customFormat="1" ht="14.1" customHeight="1">
      <c r="B363" s="109"/>
      <c r="C363" s="109"/>
      <c r="D363" s="109"/>
      <c r="E363" s="64"/>
      <c r="F363" s="92"/>
      <c r="G363" s="110"/>
      <c r="H363" s="92"/>
      <c r="I363" s="92"/>
      <c r="J363" s="51"/>
      <c r="K363" s="51"/>
      <c r="L363" s="51"/>
      <c r="M363" s="51"/>
      <c r="N363" s="51"/>
      <c r="O363" s="51"/>
      <c r="P363" s="51"/>
      <c r="Q363" s="51"/>
    </row>
    <row r="364" spans="2:17" s="181" customFormat="1" ht="14.1" customHeight="1">
      <c r="B364" s="109"/>
      <c r="C364" s="109"/>
      <c r="D364" s="109"/>
      <c r="E364" s="64"/>
      <c r="F364" s="92"/>
      <c r="G364" s="110"/>
      <c r="H364" s="92"/>
      <c r="I364" s="92"/>
      <c r="J364" s="51"/>
      <c r="K364" s="51"/>
      <c r="L364" s="51"/>
      <c r="M364" s="51"/>
      <c r="N364" s="51"/>
      <c r="O364" s="51"/>
      <c r="P364" s="51"/>
      <c r="Q364" s="51"/>
    </row>
    <row r="365" spans="2:17" s="181" customFormat="1" ht="14.1" customHeight="1">
      <c r="B365" s="109"/>
      <c r="C365" s="109"/>
      <c r="D365" s="109"/>
      <c r="E365" s="64"/>
      <c r="F365" s="92"/>
      <c r="G365" s="110"/>
      <c r="H365" s="92"/>
      <c r="I365" s="92"/>
      <c r="J365" s="51"/>
      <c r="K365" s="51"/>
      <c r="L365" s="51"/>
      <c r="M365" s="51"/>
      <c r="N365" s="51"/>
      <c r="O365" s="51"/>
      <c r="P365" s="51"/>
      <c r="Q365" s="51"/>
    </row>
    <row r="366" spans="2:17" s="181" customFormat="1" ht="14.1" customHeight="1">
      <c r="B366" s="109"/>
      <c r="C366" s="109"/>
      <c r="D366" s="109"/>
      <c r="E366" s="64"/>
      <c r="F366" s="92"/>
      <c r="G366" s="110"/>
      <c r="H366" s="92"/>
      <c r="I366" s="92"/>
      <c r="J366" s="51"/>
      <c r="K366" s="51"/>
      <c r="L366" s="51"/>
      <c r="M366" s="51"/>
      <c r="N366" s="51"/>
      <c r="O366" s="51"/>
      <c r="P366" s="51"/>
      <c r="Q366" s="51"/>
    </row>
    <row r="367" spans="2:17" s="181" customFormat="1" ht="14.1" customHeight="1">
      <c r="B367" s="109"/>
      <c r="C367" s="109"/>
      <c r="D367" s="109"/>
      <c r="E367" s="64"/>
      <c r="F367" s="92"/>
      <c r="G367" s="110"/>
      <c r="H367" s="92"/>
      <c r="I367" s="92"/>
      <c r="J367" s="51"/>
      <c r="K367" s="51"/>
      <c r="L367" s="51"/>
      <c r="M367" s="51"/>
      <c r="N367" s="51"/>
      <c r="O367" s="51"/>
      <c r="P367" s="51"/>
      <c r="Q367" s="51"/>
    </row>
    <row r="368" spans="2:17" s="181" customFormat="1" ht="14.1" customHeight="1">
      <c r="B368" s="109"/>
      <c r="C368" s="109"/>
      <c r="D368" s="109"/>
      <c r="E368" s="64"/>
      <c r="F368" s="92"/>
      <c r="G368" s="110"/>
      <c r="H368" s="92"/>
      <c r="I368" s="92"/>
      <c r="J368" s="51"/>
      <c r="K368" s="51"/>
      <c r="L368" s="51"/>
      <c r="M368" s="51"/>
      <c r="N368" s="51"/>
      <c r="O368" s="51"/>
      <c r="P368" s="51"/>
      <c r="Q368" s="51"/>
    </row>
    <row r="369" spans="2:17" s="181" customFormat="1" ht="14.1" customHeight="1">
      <c r="B369" s="109"/>
      <c r="C369" s="109"/>
      <c r="D369" s="109"/>
      <c r="E369" s="64"/>
      <c r="F369" s="92"/>
      <c r="G369" s="110"/>
      <c r="H369" s="92"/>
      <c r="I369" s="92"/>
      <c r="J369" s="51"/>
      <c r="K369" s="51"/>
      <c r="L369" s="51"/>
      <c r="M369" s="51"/>
      <c r="N369" s="51"/>
      <c r="O369" s="51"/>
      <c r="P369" s="51"/>
      <c r="Q369" s="51"/>
    </row>
    <row r="370" spans="2:17" s="181" customFormat="1" ht="14.1" customHeight="1">
      <c r="B370" s="109"/>
      <c r="C370" s="109"/>
      <c r="D370" s="109"/>
      <c r="E370" s="64"/>
      <c r="F370" s="92"/>
      <c r="G370" s="110"/>
      <c r="H370" s="92"/>
      <c r="I370" s="92"/>
      <c r="J370" s="51"/>
      <c r="K370" s="51"/>
      <c r="L370" s="51"/>
      <c r="M370" s="51"/>
      <c r="N370" s="51"/>
      <c r="O370" s="51"/>
      <c r="P370" s="51"/>
      <c r="Q370" s="51"/>
    </row>
    <row r="371" spans="2:17" s="181" customFormat="1" ht="14.1" customHeight="1">
      <c r="B371" s="109"/>
      <c r="C371" s="109"/>
      <c r="D371" s="109"/>
      <c r="E371" s="64"/>
      <c r="F371" s="92"/>
      <c r="G371" s="110"/>
      <c r="H371" s="92"/>
      <c r="I371" s="92"/>
      <c r="J371" s="51"/>
      <c r="K371" s="51"/>
      <c r="L371" s="51"/>
      <c r="M371" s="51"/>
      <c r="N371" s="51"/>
      <c r="O371" s="51"/>
      <c r="P371" s="51"/>
      <c r="Q371" s="51"/>
    </row>
    <row r="372" spans="2:17" s="181" customFormat="1" ht="14.1" customHeight="1">
      <c r="B372" s="109"/>
      <c r="C372" s="109"/>
      <c r="D372" s="109"/>
      <c r="E372" s="64"/>
      <c r="F372" s="92"/>
      <c r="G372" s="110"/>
      <c r="H372" s="92"/>
      <c r="I372" s="92"/>
      <c r="J372" s="51"/>
      <c r="K372" s="51"/>
      <c r="L372" s="51"/>
      <c r="M372" s="51"/>
      <c r="N372" s="51"/>
      <c r="O372" s="51"/>
      <c r="P372" s="51"/>
      <c r="Q372" s="51"/>
    </row>
    <row r="373" spans="2:17" s="181" customFormat="1" ht="14.1" customHeight="1">
      <c r="B373" s="109"/>
      <c r="C373" s="109"/>
      <c r="D373" s="109"/>
      <c r="E373" s="64"/>
      <c r="F373" s="92"/>
      <c r="G373" s="110"/>
      <c r="H373" s="92"/>
      <c r="I373" s="92"/>
      <c r="J373" s="51"/>
      <c r="K373" s="51"/>
      <c r="L373" s="51"/>
      <c r="M373" s="51"/>
      <c r="N373" s="51"/>
      <c r="O373" s="51"/>
      <c r="P373" s="51"/>
      <c r="Q373" s="51"/>
    </row>
    <row r="374" spans="2:17" s="181" customFormat="1" ht="14.1" customHeight="1">
      <c r="B374" s="109"/>
      <c r="C374" s="109"/>
      <c r="D374" s="109"/>
      <c r="E374" s="64"/>
      <c r="F374" s="92"/>
      <c r="G374" s="110"/>
      <c r="H374" s="92"/>
      <c r="I374" s="92"/>
      <c r="J374" s="51"/>
      <c r="K374" s="51"/>
      <c r="L374" s="51"/>
      <c r="M374" s="51"/>
      <c r="N374" s="51"/>
      <c r="O374" s="51"/>
      <c r="P374" s="51"/>
      <c r="Q374" s="51"/>
    </row>
    <row r="375" spans="2:17" s="181" customFormat="1" ht="14.1" customHeight="1">
      <c r="B375" s="109"/>
      <c r="C375" s="109"/>
      <c r="D375" s="109"/>
      <c r="E375" s="64"/>
      <c r="F375" s="92"/>
      <c r="G375" s="110"/>
      <c r="H375" s="92"/>
      <c r="I375" s="92"/>
      <c r="J375" s="51"/>
      <c r="K375" s="51"/>
      <c r="L375" s="51"/>
      <c r="M375" s="51"/>
      <c r="N375" s="51"/>
      <c r="O375" s="51"/>
      <c r="P375" s="51"/>
      <c r="Q375" s="51"/>
    </row>
    <row r="376" spans="2:17" s="181" customFormat="1" ht="14.1" customHeight="1">
      <c r="B376" s="109"/>
      <c r="C376" s="109"/>
      <c r="D376" s="109"/>
      <c r="E376" s="64"/>
      <c r="F376" s="92"/>
      <c r="G376" s="110"/>
      <c r="H376" s="92"/>
      <c r="I376" s="92"/>
      <c r="J376" s="51"/>
      <c r="K376" s="51"/>
      <c r="L376" s="51"/>
      <c r="M376" s="51"/>
      <c r="N376" s="51"/>
      <c r="O376" s="51"/>
      <c r="P376" s="51"/>
      <c r="Q376" s="51"/>
    </row>
    <row r="377" spans="2:17" s="181" customFormat="1" ht="14.1" customHeight="1">
      <c r="B377" s="109"/>
      <c r="C377" s="109"/>
      <c r="D377" s="109"/>
      <c r="E377" s="64"/>
      <c r="F377" s="92"/>
      <c r="G377" s="110"/>
      <c r="H377" s="92"/>
      <c r="I377" s="92"/>
      <c r="J377" s="51"/>
      <c r="K377" s="51"/>
      <c r="L377" s="51"/>
      <c r="M377" s="51"/>
      <c r="N377" s="51"/>
      <c r="O377" s="51"/>
      <c r="P377" s="51"/>
      <c r="Q377" s="51"/>
    </row>
    <row r="378" spans="2:17" s="181" customFormat="1" ht="14.1" customHeight="1">
      <c r="B378" s="109"/>
      <c r="C378" s="109"/>
      <c r="D378" s="109"/>
      <c r="E378" s="64"/>
      <c r="F378" s="92"/>
      <c r="G378" s="110"/>
      <c r="H378" s="92"/>
      <c r="I378" s="92"/>
      <c r="J378" s="51"/>
      <c r="K378" s="51"/>
      <c r="L378" s="51"/>
      <c r="M378" s="51"/>
      <c r="N378" s="51"/>
      <c r="O378" s="51"/>
      <c r="P378" s="51"/>
      <c r="Q378" s="51"/>
    </row>
    <row r="379" spans="2:17" ht="15"/>
    <row r="380" spans="2:17" ht="15"/>
    <row r="381" spans="2:17" ht="15"/>
  </sheetData>
  <mergeCells count="7">
    <mergeCell ref="D52:H54"/>
    <mergeCell ref="F1:H1"/>
    <mergeCell ref="A5:C5"/>
    <mergeCell ref="A9:C9"/>
    <mergeCell ref="A3:C3"/>
    <mergeCell ref="A4:C4"/>
    <mergeCell ref="A1:E1"/>
  </mergeCells>
  <conditionalFormatting sqref="H159 H173:I173">
    <cfRule type="cellIs" dxfId="6" priority="2" stopIfTrue="1" operator="lessThan">
      <formula>$H$172&lt;0</formula>
    </cfRule>
  </conditionalFormatting>
  <printOptions horizontalCentered="1" verticalCentered="1"/>
  <pageMargins left="0.25" right="0.25" top="0.46666666666666701" bottom="0.25" header="0" footer="0"/>
  <pageSetup paperSize="5" scale="49" orientation="portrait" r:id="rId1"/>
  <headerFooter alignWithMargins="0">
    <oddHeader xml:space="preserve">&amp;C&amp;"Arial,Bold"&amp;14
</oddHeader>
    <oddFooter>&amp;L&amp;12&amp;D  &amp;F&amp;R&amp;12&amp;P</oddFooter>
  </headerFooter>
  <rowBreaks count="87" manualBreakCount="87">
    <brk id="24" min="17920" max="28265" man="1"/>
    <brk id="133" max="16383" man="1"/>
    <brk id="175" max="16383" man="1"/>
    <brk id="190" max="16383" man="1"/>
    <brk id="193" min="68" max="69" man="1"/>
    <brk id="196" min="71" max="72" man="1"/>
    <brk id="199" min="74" max="75" man="1"/>
    <brk id="202" min="77" max="78" man="1"/>
    <brk id="205" min="80" max="81" man="1"/>
    <brk id="208" min="83" max="84" man="1"/>
    <brk id="211" min="86" max="87" man="1"/>
    <brk id="214" min="89" max="90" man="1"/>
    <brk id="217" min="92" max="93" man="1"/>
    <brk id="220" min="95" max="96" man="1"/>
    <brk id="223" min="98" max="99" man="1"/>
    <brk id="226" min="101" max="103" man="1"/>
    <brk id="230" min="105" max="106" man="1"/>
    <brk id="233" min="108" max="109" man="1"/>
    <brk id="236" min="111" max="112" man="1"/>
    <brk id="239" min="114" max="115" man="1"/>
    <brk id="242" min="117" max="118" man="1"/>
    <brk id="245" min="120" max="121" man="1"/>
    <brk id="248" min="123" max="124" man="1"/>
    <brk id="251" min="126" max="127" man="1"/>
    <brk id="254" min="130" max="131" man="1"/>
    <brk id="258" min="133" max="134" man="1"/>
    <brk id="261" min="136" max="137" man="1"/>
    <brk id="264" min="139" max="140" man="1"/>
    <brk id="267" min="142" max="143" man="1"/>
    <brk id="270" min="145" max="146" man="1"/>
    <brk id="273" min="148" max="149" man="1"/>
    <brk id="276" min="151" max="152" man="1"/>
    <brk id="279" min="154" max="155" man="1"/>
    <brk id="282" min="157" max="158" man="1"/>
    <brk id="285" min="160" max="161" man="1"/>
    <brk id="288" min="163" max="164" man="1"/>
    <brk id="291" min="166" max="167" man="1"/>
    <brk id="294" min="169" max="170" man="1"/>
    <brk id="297" min="172" max="173" man="1"/>
    <brk id="300" min="175" max="176" man="1"/>
    <brk id="3792" max="16383" man="1"/>
    <brk id="6342" max="11830" man="1"/>
    <brk id="8224" min="8224" max="21280" man="1"/>
    <brk id="8238" min="25924" max="29550" man="1"/>
    <brk id="8238" min="10272" max="25665" man="1"/>
    <brk id="8292" min="25926" max="29541" man="1"/>
    <brk id="8383" min="27" max="12800" man="1"/>
    <brk id="10619" min="26" max="13312" man="1"/>
    <brk id="11379" min="17696" max="25460" man="1"/>
    <brk id="11825" min="16928" max="28271" man="1"/>
    <brk id="11829" min="16928" max="28261" man="1"/>
    <brk id="11849" min="16672" max="29027" man="1"/>
    <brk id="13312" min="8238" max="30018" man="1"/>
    <brk id="13824" min="8238" max="24912" man="1"/>
    <brk id="14080" min="8238" max="28483" man="1"/>
    <brk id="16672" min="28004" max="28265" man="1"/>
    <brk id="17152" min="28271" max="30067" man="1"/>
    <brk id="18761" min="11849" max="17184" man="1"/>
    <brk id="19488" min="28257" max="29540" man="1"/>
    <brk id="22089" min="8238" max="26950" man="1"/>
    <brk id="24937" min="26978" max="26988" man="1"/>
    <brk id="24948" min="8300" max="27713" man="1"/>
    <brk id="25205" min="21536" max="29807" man="1"/>
    <brk id="25972" min="25965" max="29806" man="1"/>
    <brk id="26034" min="45" max="13056" man="1"/>
    <brk id="26478" min="28261" max="31075" man="1"/>
    <brk id="26963" min="25972" max="28535" man="1"/>
    <brk id="26980" min="8308" max="20520" man="1"/>
    <brk id="26988" min="26996" max="28271" man="1"/>
    <brk id="26997" min="26995" max="26996" man="1"/>
    <brk id="27506" min="24864" max="25710" man="1"/>
    <brk id="28004" min="28265" max="29545" man="1"/>
    <brk id="28257" min="8292" max="27977" man="1"/>
    <brk id="28265" min="11367" max="21024" man="1"/>
    <brk id="28524" min="24951" max="25454" man="1"/>
    <brk id="28530" min="28014" max="28261" man="1"/>
    <brk id="29249" min="8308" max="27713" man="1"/>
    <brk id="29285" min="26989" max="29556" man="1"/>
    <brk id="29300" min="25461" max="26996" man="1"/>
    <brk id="29300" min="29793" max="30313" man="1"/>
    <brk id="29505" min="25954" max="29811" man="1"/>
    <brk id="29545" min="29300" max="29793" man="1"/>
    <brk id="29551" min="16672" max="24930" man="1"/>
    <brk id="29795" min="12064" max="17696" man="1"/>
    <brk id="29811" min="10272" max="28494" man="1"/>
    <brk id="30319" min="28005" max="28261" man="1"/>
    <brk id="31092" min="18720" max="29550" man="1"/>
  </rowBreaks>
  <ignoredErrors>
    <ignoredError sqref="F144 D14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80"/>
  <sheetViews>
    <sheetView showGridLines="0" zoomScaleNormal="100" workbookViewId="0">
      <selection sqref="A1:E1"/>
    </sheetView>
  </sheetViews>
  <sheetFormatPr defaultColWidth="8.85546875" defaultRowHeight="14.1"/>
  <cols>
    <col min="1" max="1" width="20.7109375" style="2" customWidth="1"/>
    <col min="2" max="2" width="16.7109375" style="2" customWidth="1"/>
    <col min="3" max="3" width="9.42578125" style="2" customWidth="1"/>
    <col min="4" max="4" width="8.85546875" style="2"/>
    <col min="5" max="5" width="23.7109375" style="2" customWidth="1"/>
    <col min="6" max="6" width="8.85546875" style="2"/>
    <col min="7" max="7" width="2.7109375" style="2" customWidth="1"/>
    <col min="8" max="16384" width="8.85546875" style="2"/>
  </cols>
  <sheetData>
    <row r="1" spans="1:15">
      <c r="A1" s="296" t="s">
        <v>129</v>
      </c>
      <c r="B1" s="296"/>
      <c r="C1" s="296"/>
      <c r="D1" s="296"/>
      <c r="E1" s="296"/>
    </row>
    <row r="2" spans="1:15">
      <c r="A2" s="22"/>
      <c r="B2" s="22"/>
      <c r="C2" s="22"/>
      <c r="D2" s="22"/>
      <c r="E2" s="22"/>
    </row>
    <row r="3" spans="1:15" s="3" customFormat="1">
      <c r="A3" s="23" t="s">
        <v>1</v>
      </c>
      <c r="B3" s="305" t="str">
        <f>IF('1. Budget and Funding Sources'!D3="","",'1. Budget and Funding Sources'!D3)</f>
        <v/>
      </c>
      <c r="C3" s="305"/>
      <c r="D3" s="305"/>
      <c r="E3" s="24"/>
      <c r="F3" s="25"/>
      <c r="H3" s="4"/>
      <c r="I3" s="4"/>
      <c r="J3" s="4"/>
    </row>
    <row r="4" spans="1:15" s="3" customFormat="1">
      <c r="A4" s="23" t="s">
        <v>2</v>
      </c>
      <c r="B4" s="305" t="str">
        <f>IF('1. Budget and Funding Sources'!D4="","",'1. Budget and Funding Sources'!D4)</f>
        <v/>
      </c>
      <c r="C4" s="305"/>
      <c r="D4" s="305"/>
      <c r="E4" s="24"/>
      <c r="F4" s="25"/>
      <c r="H4" s="4"/>
      <c r="I4" s="4"/>
      <c r="J4" s="4"/>
    </row>
    <row r="5" spans="1:15" s="3" customFormat="1">
      <c r="A5" s="292" t="s">
        <v>3</v>
      </c>
      <c r="B5" s="305" t="str">
        <f>IF('1. Budget and Funding Sources'!D5="","",'1. Budget and Funding Sources'!D5)</f>
        <v/>
      </c>
      <c r="C5" s="305"/>
      <c r="D5" s="305"/>
      <c r="E5" s="26"/>
      <c r="F5" s="27"/>
      <c r="H5" s="4"/>
      <c r="I5" s="4"/>
      <c r="J5" s="4"/>
    </row>
    <row r="6" spans="1:15" s="3" customFormat="1">
      <c r="A6" s="292"/>
      <c r="B6" s="292"/>
      <c r="C6" s="28"/>
      <c r="D6" s="28"/>
      <c r="E6" s="26"/>
      <c r="F6" s="27"/>
      <c r="G6" s="4"/>
      <c r="I6" s="4"/>
      <c r="J6" s="4"/>
    </row>
    <row r="7" spans="1:15" s="3" customFormat="1" ht="14.45" customHeight="1">
      <c r="A7" s="236"/>
      <c r="B7" s="303" t="s">
        <v>4</v>
      </c>
      <c r="C7" s="303"/>
      <c r="D7" s="303"/>
      <c r="E7" s="303"/>
      <c r="F7" s="303"/>
      <c r="G7" s="303"/>
      <c r="H7" s="303"/>
      <c r="I7" s="303"/>
      <c r="J7" s="303"/>
      <c r="K7" s="303"/>
      <c r="L7" s="303"/>
      <c r="M7" s="303"/>
      <c r="N7" s="303"/>
      <c r="O7" s="304"/>
    </row>
    <row r="8" spans="1:15" s="3" customFormat="1">
      <c r="A8" s="29"/>
      <c r="B8" s="29"/>
      <c r="C8" s="29"/>
      <c r="D8" s="30"/>
      <c r="E8" s="31"/>
      <c r="F8" s="31"/>
      <c r="G8" s="4"/>
    </row>
    <row r="9" spans="1:15">
      <c r="A9" s="302" t="s">
        <v>130</v>
      </c>
      <c r="B9" s="302"/>
      <c r="C9" s="302"/>
      <c r="D9" s="302"/>
      <c r="E9" s="302"/>
    </row>
    <row r="10" spans="1:15">
      <c r="A10" s="5"/>
      <c r="C10" s="6" t="s">
        <v>131</v>
      </c>
    </row>
    <row r="11" spans="1:15">
      <c r="A11" s="293" t="s">
        <v>132</v>
      </c>
      <c r="C11" s="7"/>
    </row>
    <row r="13" spans="1:15" ht="14.45" thickBot="1">
      <c r="A13" s="32" t="s">
        <v>133</v>
      </c>
      <c r="B13" s="33" t="s">
        <v>134</v>
      </c>
      <c r="C13" s="32" t="s">
        <v>135</v>
      </c>
      <c r="D13" s="32" t="s">
        <v>136</v>
      </c>
      <c r="E13" s="32" t="s">
        <v>117</v>
      </c>
      <c r="H13" s="8" t="s">
        <v>137</v>
      </c>
      <c r="I13" s="9"/>
      <c r="J13" s="9"/>
      <c r="K13" s="9"/>
      <c r="L13" s="9"/>
      <c r="M13" s="9"/>
      <c r="N13" s="9"/>
      <c r="O13" s="9"/>
    </row>
    <row r="14" spans="1:15">
      <c r="B14" s="2" t="s">
        <v>138</v>
      </c>
      <c r="C14" s="34"/>
      <c r="D14" s="35"/>
      <c r="E14" s="34">
        <f>+D14*C14</f>
        <v>0</v>
      </c>
    </row>
    <row r="15" spans="1:15">
      <c r="B15" s="2" t="s">
        <v>139</v>
      </c>
      <c r="C15" s="36"/>
      <c r="D15" s="37"/>
      <c r="E15" s="36">
        <f>+D15*C15</f>
        <v>0</v>
      </c>
    </row>
    <row r="16" spans="1:15">
      <c r="B16" s="2" t="s">
        <v>140</v>
      </c>
      <c r="C16" s="36"/>
      <c r="D16" s="37"/>
      <c r="E16" s="36">
        <f>+D16*C16</f>
        <v>0</v>
      </c>
    </row>
    <row r="17" spans="1:15" ht="14.45" thickBot="1">
      <c r="B17" s="2" t="s">
        <v>141</v>
      </c>
      <c r="C17" s="38"/>
      <c r="D17" s="39"/>
      <c r="E17" s="38">
        <f>+D17*C17</f>
        <v>0</v>
      </c>
    </row>
    <row r="18" spans="1:15" ht="14.45" thickTop="1">
      <c r="B18" s="2" t="s">
        <v>142</v>
      </c>
      <c r="E18" s="40">
        <f>SUM(E14:E17)</f>
        <v>0</v>
      </c>
    </row>
    <row r="19" spans="1:15" ht="14.45" thickBot="1">
      <c r="B19" s="10" t="s">
        <v>143</v>
      </c>
      <c r="C19" s="41"/>
      <c r="D19" s="10"/>
      <c r="E19" s="42">
        <f>+C19*E18</f>
        <v>0</v>
      </c>
      <c r="H19" s="2" t="s">
        <v>144</v>
      </c>
    </row>
    <row r="20" spans="1:15" ht="14.45" thickTop="1">
      <c r="B20" s="2" t="s">
        <v>145</v>
      </c>
      <c r="E20" s="43">
        <f>+E18-E19</f>
        <v>0</v>
      </c>
      <c r="H20" s="301"/>
      <c r="I20" s="301"/>
      <c r="J20" s="301"/>
      <c r="K20" s="301"/>
      <c r="L20" s="301"/>
      <c r="M20" s="301"/>
      <c r="N20" s="301"/>
      <c r="O20" s="301"/>
    </row>
    <row r="21" spans="1:15">
      <c r="E21" s="44"/>
      <c r="H21" s="45"/>
      <c r="I21" s="45"/>
      <c r="J21" s="45"/>
      <c r="K21" s="45"/>
      <c r="L21" s="45"/>
      <c r="M21" s="45"/>
      <c r="N21" s="45"/>
      <c r="O21" s="45"/>
    </row>
    <row r="22" spans="1:15" ht="14.45" thickBot="1">
      <c r="A22" s="32" t="s">
        <v>146</v>
      </c>
      <c r="B22" s="33" t="s">
        <v>134</v>
      </c>
      <c r="C22" s="32" t="str">
        <f>+C13</f>
        <v>Ann. Rent</v>
      </c>
      <c r="D22" s="32" t="s">
        <v>136</v>
      </c>
      <c r="E22" s="32" t="s">
        <v>117</v>
      </c>
      <c r="H22" s="8" t="s">
        <v>137</v>
      </c>
      <c r="I22" s="9"/>
      <c r="J22" s="9"/>
      <c r="K22" s="9"/>
      <c r="L22" s="9"/>
      <c r="M22" s="9"/>
      <c r="N22" s="9"/>
      <c r="O22" s="9"/>
    </row>
    <row r="23" spans="1:15">
      <c r="B23" s="2" t="s">
        <v>147</v>
      </c>
      <c r="C23" s="34"/>
      <c r="D23" s="35"/>
      <c r="E23" s="34">
        <f>+D23*C23</f>
        <v>0</v>
      </c>
      <c r="H23" s="45"/>
      <c r="I23" s="45"/>
      <c r="J23" s="45"/>
      <c r="K23" s="45"/>
      <c r="L23" s="45"/>
      <c r="M23" s="45"/>
      <c r="N23" s="45"/>
      <c r="O23" s="45"/>
    </row>
    <row r="24" spans="1:15">
      <c r="B24" s="2" t="s">
        <v>148</v>
      </c>
      <c r="C24" s="36"/>
      <c r="D24" s="37"/>
      <c r="E24" s="36">
        <f>+D24*C24</f>
        <v>0</v>
      </c>
      <c r="H24" s="45"/>
      <c r="I24" s="45"/>
      <c r="J24" s="45"/>
      <c r="K24" s="45"/>
      <c r="L24" s="45"/>
      <c r="M24" s="45"/>
      <c r="N24" s="45"/>
      <c r="O24" s="45"/>
    </row>
    <row r="25" spans="1:15">
      <c r="B25" s="2" t="s">
        <v>149</v>
      </c>
      <c r="C25" s="36"/>
      <c r="D25" s="37"/>
      <c r="E25" s="36">
        <f>+D25*C25</f>
        <v>0</v>
      </c>
      <c r="H25" s="45"/>
      <c r="I25" s="45"/>
      <c r="J25" s="45"/>
      <c r="K25" s="45"/>
      <c r="L25" s="45"/>
      <c r="M25" s="45"/>
      <c r="N25" s="45"/>
      <c r="O25" s="45"/>
    </row>
    <row r="26" spans="1:15" ht="14.45" thickTop="1">
      <c r="B26" s="2" t="s">
        <v>150</v>
      </c>
      <c r="E26" s="40">
        <f>SUM(E23:E25)</f>
        <v>0</v>
      </c>
      <c r="H26" s="45"/>
      <c r="I26" s="45"/>
      <c r="J26" s="45"/>
      <c r="K26" s="45"/>
      <c r="L26" s="45"/>
      <c r="M26" s="45"/>
      <c r="N26" s="45"/>
      <c r="O26" s="45"/>
    </row>
    <row r="27" spans="1:15" ht="14.45" thickBot="1">
      <c r="B27" s="10" t="s">
        <v>143</v>
      </c>
      <c r="C27" s="41"/>
      <c r="D27" s="10"/>
      <c r="E27" s="42">
        <f>+C27*E26</f>
        <v>0</v>
      </c>
      <c r="H27" s="2" t="s">
        <v>144</v>
      </c>
    </row>
    <row r="28" spans="1:15" ht="14.45" thickTop="1">
      <c r="B28" s="2" t="s">
        <v>145</v>
      </c>
      <c r="E28" s="43">
        <f>+E26-E27</f>
        <v>0</v>
      </c>
      <c r="H28" s="301"/>
      <c r="I28" s="301"/>
      <c r="J28" s="301"/>
      <c r="K28" s="301"/>
      <c r="L28" s="301"/>
      <c r="M28" s="301"/>
      <c r="N28" s="301"/>
      <c r="O28" s="301"/>
    </row>
    <row r="30" spans="1:15" ht="14.45" thickBot="1">
      <c r="A30" s="32" t="s">
        <v>151</v>
      </c>
      <c r="B30" s="32" t="s">
        <v>152</v>
      </c>
      <c r="C30" s="32" t="s">
        <v>153</v>
      </c>
      <c r="D30" s="32" t="s">
        <v>154</v>
      </c>
      <c r="E30" s="32" t="s">
        <v>155</v>
      </c>
      <c r="F30" s="32" t="s">
        <v>117</v>
      </c>
      <c r="G30" s="6"/>
      <c r="H30" s="8" t="s">
        <v>137</v>
      </c>
      <c r="I30" s="9"/>
      <c r="J30" s="9"/>
      <c r="K30" s="9"/>
      <c r="L30" s="9"/>
      <c r="M30" s="9"/>
      <c r="N30" s="9"/>
      <c r="O30" s="9"/>
    </row>
    <row r="31" spans="1:15">
      <c r="B31" s="2" t="s">
        <v>156</v>
      </c>
      <c r="C31" s="34"/>
      <c r="D31" s="34"/>
      <c r="E31" s="35"/>
      <c r="F31" s="34">
        <f t="shared" ref="F31:F36" si="0">SUM(C31+D31)*E31</f>
        <v>0</v>
      </c>
      <c r="G31" s="44"/>
      <c r="H31" s="11" t="s">
        <v>157</v>
      </c>
    </row>
    <row r="32" spans="1:15">
      <c r="B32" s="2" t="s">
        <v>158</v>
      </c>
      <c r="C32" s="36"/>
      <c r="D32" s="36"/>
      <c r="E32" s="37"/>
      <c r="F32" s="36">
        <f t="shared" si="0"/>
        <v>0</v>
      </c>
      <c r="G32" s="44"/>
    </row>
    <row r="33" spans="1:15">
      <c r="B33" s="2" t="s">
        <v>159</v>
      </c>
      <c r="C33" s="36"/>
      <c r="D33" s="36"/>
      <c r="E33" s="37"/>
      <c r="F33" s="36">
        <f t="shared" si="0"/>
        <v>0</v>
      </c>
      <c r="G33" s="44"/>
    </row>
    <row r="34" spans="1:15">
      <c r="B34" s="2" t="s">
        <v>160</v>
      </c>
      <c r="C34" s="36"/>
      <c r="D34" s="36"/>
      <c r="E34" s="37"/>
      <c r="F34" s="36">
        <f t="shared" si="0"/>
        <v>0</v>
      </c>
      <c r="G34" s="44"/>
    </row>
    <row r="35" spans="1:15">
      <c r="B35" s="2" t="s">
        <v>161</v>
      </c>
      <c r="C35" s="36"/>
      <c r="D35" s="36"/>
      <c r="E35" s="37"/>
      <c r="F35" s="36">
        <f t="shared" si="0"/>
        <v>0</v>
      </c>
      <c r="G35" s="44"/>
    </row>
    <row r="36" spans="1:15" ht="14.45" thickBot="1">
      <c r="B36" s="2" t="s">
        <v>162</v>
      </c>
      <c r="C36" s="38"/>
      <c r="D36" s="38"/>
      <c r="E36" s="39"/>
      <c r="F36" s="38">
        <f t="shared" si="0"/>
        <v>0</v>
      </c>
      <c r="G36" s="44"/>
    </row>
    <row r="37" spans="1:15" ht="14.45" thickTop="1">
      <c r="B37" s="2" t="s">
        <v>163</v>
      </c>
      <c r="F37" s="40">
        <f>SUM(F31:F36)</f>
        <v>0</v>
      </c>
      <c r="G37" s="44"/>
    </row>
    <row r="38" spans="1:15" ht="14.45" thickBot="1">
      <c r="B38" s="10" t="s">
        <v>143</v>
      </c>
      <c r="C38" s="41">
        <v>0</v>
      </c>
      <c r="D38" s="10"/>
      <c r="E38" s="10"/>
      <c r="F38" s="42">
        <f>+C38*F37</f>
        <v>0</v>
      </c>
      <c r="G38" s="44"/>
      <c r="H38" s="2" t="s">
        <v>164</v>
      </c>
    </row>
    <row r="39" spans="1:15" ht="14.45" thickTop="1">
      <c r="B39" s="2" t="s">
        <v>165</v>
      </c>
      <c r="F39" s="43">
        <f>+F37-F38</f>
        <v>0</v>
      </c>
      <c r="G39" s="44"/>
      <c r="H39" s="301"/>
      <c r="I39" s="301"/>
      <c r="J39" s="301"/>
      <c r="K39" s="301"/>
      <c r="L39" s="301"/>
      <c r="M39" s="301"/>
      <c r="N39" s="301"/>
      <c r="O39" s="301"/>
    </row>
    <row r="41" spans="1:15" ht="14.45" thickBot="1">
      <c r="A41" s="32" t="s">
        <v>166</v>
      </c>
      <c r="B41" s="32"/>
      <c r="C41" s="32"/>
      <c r="D41" s="32"/>
      <c r="E41" s="32"/>
      <c r="H41" s="8" t="s">
        <v>167</v>
      </c>
      <c r="I41" s="9"/>
      <c r="J41" s="9"/>
      <c r="K41" s="9"/>
      <c r="L41" s="9"/>
      <c r="M41" s="9"/>
      <c r="N41" s="9"/>
      <c r="O41" s="9"/>
    </row>
    <row r="42" spans="1:15">
      <c r="B42" s="2" t="s">
        <v>71</v>
      </c>
      <c r="E42" s="34"/>
      <c r="H42" s="300"/>
      <c r="I42" s="300"/>
      <c r="J42" s="300"/>
      <c r="K42" s="300"/>
      <c r="L42" s="300"/>
      <c r="M42" s="300"/>
      <c r="N42" s="300"/>
      <c r="O42" s="300"/>
    </row>
    <row r="43" spans="1:15">
      <c r="B43" s="2" t="s">
        <v>71</v>
      </c>
      <c r="E43" s="36"/>
      <c r="H43" s="301"/>
      <c r="I43" s="301"/>
      <c r="J43" s="301"/>
      <c r="K43" s="301"/>
      <c r="L43" s="301"/>
      <c r="M43" s="301"/>
      <c r="N43" s="301"/>
      <c r="O43" s="301"/>
    </row>
    <row r="44" spans="1:15">
      <c r="B44" s="2" t="s">
        <v>71</v>
      </c>
      <c r="E44" s="36"/>
      <c r="H44" s="301"/>
      <c r="I44" s="301"/>
      <c r="J44" s="301"/>
      <c r="K44" s="301"/>
      <c r="L44" s="301"/>
      <c r="M44" s="301"/>
      <c r="N44" s="301"/>
      <c r="O44" s="301"/>
    </row>
    <row r="45" spans="1:15">
      <c r="B45" s="2" t="s">
        <v>71</v>
      </c>
      <c r="E45" s="36"/>
      <c r="H45" s="301"/>
      <c r="I45" s="301"/>
      <c r="J45" s="301"/>
      <c r="K45" s="301"/>
      <c r="L45" s="301"/>
      <c r="M45" s="301"/>
      <c r="N45" s="301"/>
      <c r="O45" s="301"/>
    </row>
    <row r="46" spans="1:15" ht="14.45" thickBot="1">
      <c r="B46" s="10" t="s">
        <v>71</v>
      </c>
      <c r="C46" s="10"/>
      <c r="D46" s="46"/>
      <c r="E46" s="38"/>
      <c r="H46" s="301"/>
      <c r="I46" s="301"/>
      <c r="J46" s="301"/>
      <c r="K46" s="301"/>
      <c r="L46" s="301"/>
      <c r="M46" s="301"/>
      <c r="N46" s="301"/>
      <c r="O46" s="301"/>
    </row>
    <row r="47" spans="1:15" ht="14.45" thickTop="1">
      <c r="B47" s="2" t="s">
        <v>168</v>
      </c>
      <c r="E47" s="40">
        <f>SUM(E42:E46)</f>
        <v>0</v>
      </c>
    </row>
    <row r="48" spans="1:15" ht="14.45" thickBot="1">
      <c r="B48" s="10" t="s">
        <v>143</v>
      </c>
      <c r="C48" s="41">
        <v>0</v>
      </c>
      <c r="D48" s="10"/>
      <c r="E48" s="42">
        <f>+C48*E47</f>
        <v>0</v>
      </c>
      <c r="H48" s="2" t="s">
        <v>164</v>
      </c>
    </row>
    <row r="49" spans="1:15" ht="14.45" thickTop="1">
      <c r="B49" s="2" t="s">
        <v>169</v>
      </c>
      <c r="E49" s="43">
        <f>+E47-E48</f>
        <v>0</v>
      </c>
      <c r="H49" s="301"/>
      <c r="I49" s="301"/>
      <c r="J49" s="301"/>
      <c r="K49" s="301"/>
      <c r="L49" s="301"/>
      <c r="M49" s="301"/>
      <c r="N49" s="301"/>
      <c r="O49" s="301"/>
    </row>
    <row r="51" spans="1:15">
      <c r="H51" s="47" t="s">
        <v>170</v>
      </c>
    </row>
    <row r="52" spans="1:15" ht="14.45" thickBot="1">
      <c r="A52" s="32" t="s">
        <v>171</v>
      </c>
      <c r="B52" s="32"/>
      <c r="C52" s="32"/>
      <c r="D52" s="32"/>
      <c r="E52" s="32"/>
      <c r="H52" s="47" t="s">
        <v>172</v>
      </c>
    </row>
    <row r="53" spans="1:15">
      <c r="A53" s="2" t="str">
        <f>+B20</f>
        <v>Net Effective Income</v>
      </c>
      <c r="E53" s="40">
        <f>E20</f>
        <v>0</v>
      </c>
      <c r="H53" s="48"/>
      <c r="J53" s="12"/>
    </row>
    <row r="54" spans="1:15">
      <c r="A54" s="2" t="str">
        <f>+B28</f>
        <v>Net Effective Income</v>
      </c>
      <c r="E54" s="40">
        <f>+E28</f>
        <v>0</v>
      </c>
      <c r="H54" s="48"/>
      <c r="J54" s="12"/>
    </row>
    <row r="55" spans="1:15">
      <c r="A55" s="2" t="str">
        <f>+B39</f>
        <v>Office Net Effective Income</v>
      </c>
      <c r="E55" s="49">
        <f>F39</f>
        <v>0</v>
      </c>
      <c r="H55" s="48"/>
    </row>
    <row r="56" spans="1:15" ht="14.45" thickBot="1">
      <c r="A56" s="10" t="str">
        <f>+B49</f>
        <v>Other Net Effective Income</v>
      </c>
      <c r="B56" s="10"/>
      <c r="C56" s="10"/>
      <c r="D56" s="10"/>
      <c r="E56" s="50">
        <f>E49</f>
        <v>0</v>
      </c>
      <c r="H56" s="48"/>
    </row>
    <row r="57" spans="1:15" ht="14.45" thickTop="1">
      <c r="A57" s="2" t="s">
        <v>173</v>
      </c>
      <c r="E57" s="40">
        <f>SUM(E53:E56)</f>
        <v>0</v>
      </c>
    </row>
    <row r="80" spans="1:1" ht="15">
      <c r="A80" s="287" t="s">
        <v>128</v>
      </c>
    </row>
  </sheetData>
  <mergeCells count="15">
    <mergeCell ref="H44:O44"/>
    <mergeCell ref="H45:O45"/>
    <mergeCell ref="H46:O46"/>
    <mergeCell ref="H49:O49"/>
    <mergeCell ref="H39:O39"/>
    <mergeCell ref="A1:E1"/>
    <mergeCell ref="H42:O42"/>
    <mergeCell ref="H43:O43"/>
    <mergeCell ref="A9:E9"/>
    <mergeCell ref="H28:O28"/>
    <mergeCell ref="H20:O20"/>
    <mergeCell ref="B7:O7"/>
    <mergeCell ref="B3:D3"/>
    <mergeCell ref="B4:D4"/>
    <mergeCell ref="B5:D5"/>
  </mergeCells>
  <pageMargins left="0.7" right="0.7" top="0.75" bottom="0.75" header="0.3" footer="0.3"/>
  <pageSetup paperSize="5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85"/>
  <sheetViews>
    <sheetView showGridLines="0" workbookViewId="0">
      <selection sqref="A1:H1"/>
    </sheetView>
  </sheetViews>
  <sheetFormatPr defaultColWidth="8.85546875" defaultRowHeight="14.1"/>
  <cols>
    <col min="1" max="5" width="8.85546875" style="2"/>
    <col min="6" max="6" width="11.28515625" style="44" customWidth="1"/>
    <col min="7" max="7" width="8.140625" style="2" customWidth="1"/>
    <col min="8" max="8" width="4.7109375" style="2" customWidth="1"/>
    <col min="9" max="12" width="8.85546875" style="2"/>
    <col min="13" max="13" width="10.7109375" style="44" customWidth="1"/>
    <col min="14" max="14" width="2.42578125" style="2" customWidth="1"/>
    <col min="15" max="16384" width="8.85546875" style="2"/>
  </cols>
  <sheetData>
    <row r="1" spans="1:16">
      <c r="A1" s="308" t="s">
        <v>174</v>
      </c>
      <c r="B1" s="308"/>
      <c r="C1" s="308"/>
      <c r="D1" s="308"/>
      <c r="E1" s="308"/>
      <c r="F1" s="308"/>
      <c r="G1" s="308"/>
      <c r="H1" s="308"/>
    </row>
    <row r="2" spans="1:16">
      <c r="A2" s="294"/>
      <c r="B2" s="294"/>
      <c r="C2" s="294"/>
      <c r="D2" s="294"/>
      <c r="E2" s="294"/>
      <c r="F2" s="294"/>
      <c r="G2" s="294"/>
      <c r="H2" s="294"/>
    </row>
    <row r="3" spans="1:16" s="3" customFormat="1">
      <c r="A3" s="23"/>
      <c r="B3" s="53" t="s">
        <v>1</v>
      </c>
      <c r="C3" s="241" t="str">
        <f>IF('1. Budget and Funding Sources'!D3="","",'1. Budget and Funding Sources'!D3)</f>
        <v/>
      </c>
      <c r="D3" s="241"/>
      <c r="E3" s="241"/>
      <c r="F3" s="241"/>
      <c r="H3" s="4"/>
      <c r="I3" s="4"/>
    </row>
    <row r="4" spans="1:16" s="3" customFormat="1">
      <c r="A4" s="23"/>
      <c r="B4" s="182" t="s">
        <v>2</v>
      </c>
      <c r="C4" s="307" t="str">
        <f>IF('1. Budget and Funding Sources'!D4="","",'1. Budget and Funding Sources'!D4)</f>
        <v/>
      </c>
      <c r="D4" s="307"/>
      <c r="E4" s="307"/>
      <c r="F4" s="307"/>
      <c r="H4" s="4"/>
      <c r="I4" s="4"/>
    </row>
    <row r="5" spans="1:16" s="3" customFormat="1">
      <c r="A5" s="292"/>
      <c r="B5" s="183" t="s">
        <v>3</v>
      </c>
      <c r="C5" s="307" t="str">
        <f>IF('1. Budget and Funding Sources'!D5="","",'1. Budget and Funding Sources'!D5)</f>
        <v/>
      </c>
      <c r="D5" s="307"/>
      <c r="E5" s="307"/>
      <c r="F5" s="307"/>
      <c r="H5" s="4"/>
      <c r="I5" s="4"/>
    </row>
    <row r="6" spans="1:16" s="3" customFormat="1">
      <c r="A6" s="292"/>
      <c r="B6" s="292"/>
      <c r="C6" s="28"/>
      <c r="D6" s="28"/>
      <c r="E6" s="184"/>
      <c r="F6" s="184"/>
      <c r="G6" s="4"/>
      <c r="I6" s="4"/>
    </row>
    <row r="7" spans="1:16" s="3" customFormat="1" ht="14.45" customHeight="1">
      <c r="A7" s="306" t="s">
        <v>4</v>
      </c>
      <c r="B7" s="303"/>
      <c r="C7" s="303"/>
      <c r="D7" s="303"/>
      <c r="E7" s="303"/>
      <c r="F7" s="303"/>
      <c r="G7" s="303"/>
      <c r="H7" s="303"/>
      <c r="I7" s="303"/>
      <c r="J7" s="303"/>
      <c r="K7" s="303"/>
      <c r="L7" s="303"/>
      <c r="M7" s="304"/>
    </row>
    <row r="8" spans="1:16">
      <c r="A8" s="292"/>
      <c r="B8" s="292"/>
      <c r="C8" s="292"/>
      <c r="D8" s="185"/>
      <c r="E8" s="185"/>
      <c r="F8" s="185"/>
      <c r="G8" s="185"/>
      <c r="H8" s="185"/>
    </row>
    <row r="9" spans="1:16">
      <c r="A9" s="22" t="s">
        <v>174</v>
      </c>
    </row>
    <row r="10" spans="1:16">
      <c r="L10" s="20" t="s">
        <v>175</v>
      </c>
      <c r="M10" s="186"/>
    </row>
    <row r="12" spans="1:16" ht="14.45" thickBot="1">
      <c r="B12" s="33" t="s">
        <v>176</v>
      </c>
      <c r="C12" s="32"/>
      <c r="D12" s="32"/>
      <c r="E12" s="32"/>
      <c r="F12" s="32"/>
      <c r="G12" s="3"/>
      <c r="H12" s="3"/>
      <c r="I12" s="33" t="s">
        <v>177</v>
      </c>
      <c r="J12" s="32"/>
      <c r="K12" s="32"/>
      <c r="L12" s="32"/>
      <c r="M12" s="32"/>
      <c r="N12" s="3"/>
      <c r="O12" s="3"/>
      <c r="P12" s="3"/>
    </row>
    <row r="13" spans="1:16">
      <c r="B13" s="2" t="s">
        <v>178</v>
      </c>
      <c r="F13" s="187"/>
      <c r="I13" s="2" t="s">
        <v>179</v>
      </c>
      <c r="M13" s="34"/>
    </row>
    <row r="14" spans="1:16">
      <c r="B14" s="2" t="s">
        <v>180</v>
      </c>
      <c r="F14" s="188"/>
      <c r="I14" s="2" t="s">
        <v>181</v>
      </c>
      <c r="M14" s="36"/>
    </row>
    <row r="15" spans="1:16">
      <c r="B15" s="2" t="s">
        <v>182</v>
      </c>
      <c r="F15" s="188"/>
      <c r="I15" s="2" t="s">
        <v>183</v>
      </c>
      <c r="M15" s="36"/>
    </row>
    <row r="16" spans="1:16">
      <c r="B16" s="2" t="s">
        <v>184</v>
      </c>
      <c r="F16" s="188"/>
      <c r="I16" s="2" t="s">
        <v>185</v>
      </c>
      <c r="M16" s="36"/>
    </row>
    <row r="17" spans="1:15">
      <c r="B17" s="2" t="s">
        <v>186</v>
      </c>
      <c r="F17" s="188"/>
      <c r="I17" s="2" t="s">
        <v>187</v>
      </c>
      <c r="M17" s="36"/>
    </row>
    <row r="18" spans="1:15">
      <c r="B18" s="2" t="s">
        <v>188</v>
      </c>
      <c r="F18" s="188"/>
      <c r="I18" s="2" t="s">
        <v>189</v>
      </c>
      <c r="M18" s="36"/>
    </row>
    <row r="19" spans="1:15">
      <c r="B19" s="2" t="s">
        <v>190</v>
      </c>
      <c r="F19" s="188"/>
      <c r="I19" s="2" t="s">
        <v>191</v>
      </c>
      <c r="M19" s="36"/>
    </row>
    <row r="20" spans="1:15">
      <c r="B20" s="2" t="s">
        <v>192</v>
      </c>
      <c r="F20" s="188"/>
      <c r="I20" s="2" t="s">
        <v>193</v>
      </c>
      <c r="M20" s="36"/>
    </row>
    <row r="21" spans="1:15">
      <c r="B21" s="21" t="s">
        <v>194</v>
      </c>
      <c r="F21" s="188"/>
      <c r="I21" s="2" t="s">
        <v>195</v>
      </c>
      <c r="M21" s="36"/>
    </row>
    <row r="22" spans="1:15">
      <c r="B22" s="21" t="s">
        <v>196</v>
      </c>
      <c r="F22" s="188"/>
      <c r="I22" s="2" t="s">
        <v>197</v>
      </c>
      <c r="M22" s="36"/>
    </row>
    <row r="23" spans="1:15">
      <c r="B23" s="21" t="s">
        <v>71</v>
      </c>
      <c r="F23" s="188"/>
      <c r="I23" s="2" t="s">
        <v>71</v>
      </c>
      <c r="M23" s="36"/>
    </row>
    <row r="24" spans="1:15">
      <c r="B24" s="21" t="s">
        <v>71</v>
      </c>
      <c r="F24" s="188"/>
      <c r="I24" s="2" t="s">
        <v>71</v>
      </c>
      <c r="M24" s="36"/>
    </row>
    <row r="25" spans="1:15">
      <c r="B25" s="21" t="s">
        <v>71</v>
      </c>
      <c r="F25" s="188"/>
      <c r="I25" s="2" t="s">
        <v>71</v>
      </c>
      <c r="M25" s="36"/>
    </row>
    <row r="26" spans="1:15" ht="14.45" thickBot="1">
      <c r="B26" s="189" t="s">
        <v>71</v>
      </c>
      <c r="C26" s="10"/>
      <c r="D26" s="10"/>
      <c r="E26" s="10"/>
      <c r="F26" s="190"/>
      <c r="I26" s="10" t="s">
        <v>71</v>
      </c>
      <c r="J26" s="10"/>
      <c r="K26" s="10"/>
      <c r="L26" s="10"/>
      <c r="M26" s="38"/>
    </row>
    <row r="27" spans="1:15" ht="14.45" thickTop="1">
      <c r="B27" s="22" t="s">
        <v>198</v>
      </c>
      <c r="F27" s="191">
        <f>SUM(F13:F26)</f>
        <v>0</v>
      </c>
      <c r="I27" s="22" t="s">
        <v>199</v>
      </c>
      <c r="M27" s="192">
        <f>SUM(M13:M26)</f>
        <v>0</v>
      </c>
    </row>
    <row r="29" spans="1:15" ht="14.45" thickBot="1">
      <c r="A29" s="3"/>
      <c r="B29" s="33" t="s">
        <v>200</v>
      </c>
      <c r="C29" s="32"/>
      <c r="D29" s="32"/>
      <c r="E29" s="32"/>
      <c r="F29" s="32"/>
      <c r="G29" s="3"/>
      <c r="H29" s="3"/>
      <c r="I29" s="33" t="s">
        <v>201</v>
      </c>
      <c r="J29" s="32"/>
      <c r="K29" s="32"/>
      <c r="L29" s="32"/>
      <c r="M29" s="32"/>
      <c r="N29" s="3"/>
      <c r="O29" s="3"/>
    </row>
    <row r="30" spans="1:15">
      <c r="B30" s="2" t="s">
        <v>202</v>
      </c>
      <c r="F30" s="34"/>
      <c r="I30" s="2" t="s">
        <v>185</v>
      </c>
      <c r="M30" s="34"/>
    </row>
    <row r="31" spans="1:15">
      <c r="B31" s="2" t="s">
        <v>203</v>
      </c>
      <c r="F31" s="36"/>
      <c r="I31" s="2" t="s">
        <v>204</v>
      </c>
      <c r="M31" s="36"/>
    </row>
    <row r="32" spans="1:15">
      <c r="B32" s="2" t="s">
        <v>205</v>
      </c>
      <c r="F32" s="36"/>
      <c r="I32" s="2" t="s">
        <v>206</v>
      </c>
      <c r="M32" s="36"/>
    </row>
    <row r="33" spans="2:13">
      <c r="B33" s="2" t="s">
        <v>207</v>
      </c>
      <c r="F33" s="36"/>
      <c r="I33" s="2" t="s">
        <v>208</v>
      </c>
      <c r="M33" s="36"/>
    </row>
    <row r="34" spans="2:13">
      <c r="B34" s="2" t="s">
        <v>209</v>
      </c>
      <c r="F34" s="36"/>
      <c r="I34" s="2" t="s">
        <v>210</v>
      </c>
      <c r="M34" s="36"/>
    </row>
    <row r="35" spans="2:13">
      <c r="B35" s="2" t="s">
        <v>211</v>
      </c>
      <c r="F35" s="36"/>
      <c r="I35" s="2" t="s">
        <v>212</v>
      </c>
      <c r="M35" s="36"/>
    </row>
    <row r="36" spans="2:13">
      <c r="B36" s="2" t="s">
        <v>213</v>
      </c>
      <c r="F36" s="36"/>
      <c r="I36" s="2" t="s">
        <v>214</v>
      </c>
      <c r="M36" s="36"/>
    </row>
    <row r="37" spans="2:13">
      <c r="B37" s="2" t="s">
        <v>215</v>
      </c>
      <c r="F37" s="36"/>
      <c r="I37" s="2" t="s">
        <v>216</v>
      </c>
      <c r="M37" s="36"/>
    </row>
    <row r="38" spans="2:13">
      <c r="B38" s="2" t="s">
        <v>217</v>
      </c>
      <c r="F38" s="36"/>
      <c r="I38" s="2" t="s">
        <v>218</v>
      </c>
      <c r="M38" s="36"/>
    </row>
    <row r="39" spans="2:13">
      <c r="B39" s="2" t="s">
        <v>212</v>
      </c>
      <c r="F39" s="36"/>
      <c r="I39" s="2" t="s">
        <v>219</v>
      </c>
      <c r="M39" s="36"/>
    </row>
    <row r="40" spans="2:13">
      <c r="B40" s="2" t="s">
        <v>214</v>
      </c>
      <c r="F40" s="36"/>
      <c r="I40" s="2" t="s">
        <v>71</v>
      </c>
      <c r="M40" s="36"/>
    </row>
    <row r="41" spans="2:13">
      <c r="B41" s="2" t="s">
        <v>220</v>
      </c>
      <c r="F41" s="36"/>
      <c r="I41" s="2" t="s">
        <v>71</v>
      </c>
      <c r="M41" s="36"/>
    </row>
    <row r="42" spans="2:13">
      <c r="B42" s="2" t="s">
        <v>221</v>
      </c>
      <c r="F42" s="36"/>
      <c r="I42" s="2" t="s">
        <v>71</v>
      </c>
      <c r="M42" s="36"/>
    </row>
    <row r="43" spans="2:13" ht="14.45" thickBot="1">
      <c r="B43" s="2" t="s">
        <v>222</v>
      </c>
      <c r="F43" s="36"/>
      <c r="I43" s="10" t="s">
        <v>71</v>
      </c>
      <c r="J43" s="10"/>
      <c r="K43" s="10"/>
      <c r="L43" s="10"/>
      <c r="M43" s="38"/>
    </row>
    <row r="44" spans="2:13" ht="14.45" thickTop="1">
      <c r="B44" s="2" t="s">
        <v>223</v>
      </c>
      <c r="F44" s="36"/>
      <c r="I44" s="22" t="s">
        <v>224</v>
      </c>
      <c r="M44" s="192">
        <f>SUM(M30:M43)</f>
        <v>0</v>
      </c>
    </row>
    <row r="45" spans="2:13">
      <c r="B45" s="2" t="s">
        <v>71</v>
      </c>
      <c r="F45" s="36"/>
    </row>
    <row r="46" spans="2:13" ht="14.45" thickBot="1">
      <c r="B46" s="2" t="s">
        <v>71</v>
      </c>
      <c r="F46" s="36"/>
      <c r="I46" s="33" t="s">
        <v>225</v>
      </c>
      <c r="J46" s="32"/>
      <c r="K46" s="32"/>
      <c r="L46" s="32"/>
      <c r="M46" s="32"/>
    </row>
    <row r="47" spans="2:13">
      <c r="B47" s="2" t="s">
        <v>71</v>
      </c>
      <c r="F47" s="36"/>
      <c r="I47" s="2" t="s">
        <v>226</v>
      </c>
      <c r="M47" s="34"/>
    </row>
    <row r="48" spans="2:13" ht="14.45" thickBot="1">
      <c r="B48" s="10" t="s">
        <v>71</v>
      </c>
      <c r="C48" s="10"/>
      <c r="D48" s="10"/>
      <c r="E48" s="10"/>
      <c r="F48" s="38"/>
      <c r="I48" s="2" t="s">
        <v>227</v>
      </c>
      <c r="M48" s="36"/>
    </row>
    <row r="49" spans="1:15" ht="14.45" thickTop="1">
      <c r="B49" s="22" t="s">
        <v>228</v>
      </c>
      <c r="F49" s="192">
        <f>SUM(F30:F48)</f>
        <v>0</v>
      </c>
      <c r="I49" s="2" t="s">
        <v>229</v>
      </c>
      <c r="M49" s="36"/>
    </row>
    <row r="50" spans="1:15" ht="14.45" thickBot="1">
      <c r="I50" s="10" t="s">
        <v>230</v>
      </c>
      <c r="J50" s="10"/>
      <c r="K50" s="10"/>
      <c r="L50" s="10"/>
      <c r="M50" s="38"/>
    </row>
    <row r="51" spans="1:15" ht="15" thickTop="1" thickBot="1">
      <c r="A51" s="3"/>
      <c r="B51" s="33" t="s">
        <v>231</v>
      </c>
      <c r="C51" s="32"/>
      <c r="D51" s="32"/>
      <c r="E51" s="32"/>
      <c r="F51" s="32"/>
      <c r="I51" s="22" t="s">
        <v>232</v>
      </c>
      <c r="M51" s="192">
        <f>SUM(M47:M50)</f>
        <v>0</v>
      </c>
    </row>
    <row r="52" spans="1:15">
      <c r="F52" s="192"/>
      <c r="H52" s="3"/>
      <c r="I52" s="3"/>
      <c r="J52" s="3"/>
      <c r="K52" s="3"/>
      <c r="L52" s="3"/>
      <c r="M52" s="193"/>
      <c r="N52" s="3"/>
    </row>
    <row r="53" spans="1:15" ht="14.45" thickBot="1">
      <c r="H53" s="3"/>
      <c r="I53" s="33" t="s">
        <v>233</v>
      </c>
      <c r="J53" s="32"/>
      <c r="K53" s="32"/>
      <c r="L53" s="32"/>
      <c r="M53" s="32"/>
      <c r="N53" s="3"/>
      <c r="O53" s="22" t="s">
        <v>113</v>
      </c>
    </row>
    <row r="54" spans="1:15" ht="14.45" thickBot="1">
      <c r="A54" s="3"/>
      <c r="B54" s="33" t="s">
        <v>234</v>
      </c>
      <c r="C54" s="33"/>
      <c r="D54" s="33"/>
      <c r="E54" s="33"/>
      <c r="F54" s="33"/>
      <c r="G54" s="3"/>
      <c r="H54" s="3"/>
      <c r="I54" s="2" t="s">
        <v>235</v>
      </c>
      <c r="M54" s="194"/>
      <c r="O54" s="195">
        <f>IF('1. Budget and Funding Sources'!$H$9&lt;=0,0,+M54/'1. Budget and Funding Sources'!$H$9)</f>
        <v>0</v>
      </c>
    </row>
    <row r="55" spans="1:15">
      <c r="F55" s="192"/>
      <c r="I55" s="2" t="s">
        <v>204</v>
      </c>
      <c r="M55" s="36"/>
      <c r="O55" s="195">
        <f>IF('1. Budget and Funding Sources'!$H$9&lt;=0,0,+M55/'1. Budget and Funding Sources'!$H$9)</f>
        <v>0</v>
      </c>
    </row>
    <row r="56" spans="1:15">
      <c r="A56" s="3"/>
      <c r="B56" s="196"/>
      <c r="C56" s="3"/>
      <c r="D56" s="3"/>
      <c r="E56" s="3"/>
      <c r="F56" s="3"/>
      <c r="G56" s="3"/>
      <c r="I56" s="2" t="s">
        <v>236</v>
      </c>
      <c r="M56" s="36"/>
      <c r="O56" s="195">
        <f>IF('1. Budget and Funding Sources'!$H$9&lt;=0,0,+M56/'1. Budget and Funding Sources'!$H$9)</f>
        <v>0</v>
      </c>
    </row>
    <row r="57" spans="1:15">
      <c r="A57" s="3"/>
      <c r="B57" s="3"/>
      <c r="C57" s="3"/>
      <c r="D57" s="3"/>
      <c r="E57" s="3"/>
      <c r="F57" s="3"/>
      <c r="G57" s="3"/>
      <c r="I57" s="2" t="s">
        <v>211</v>
      </c>
      <c r="M57" s="36"/>
      <c r="O57" s="195">
        <f>IF('1. Budget and Funding Sources'!$H$9&lt;=0,0,+M57/'1. Budget and Funding Sources'!$H$9)</f>
        <v>0</v>
      </c>
    </row>
    <row r="58" spans="1:15" ht="14.45" thickBot="1">
      <c r="A58" s="3"/>
      <c r="B58" s="33" t="s">
        <v>237</v>
      </c>
      <c r="C58" s="32"/>
      <c r="D58" s="32"/>
      <c r="E58" s="32"/>
      <c r="F58" s="32"/>
      <c r="G58" s="32" t="s">
        <v>121</v>
      </c>
      <c r="I58" s="2" t="s">
        <v>238</v>
      </c>
      <c r="M58" s="36"/>
      <c r="O58" s="195">
        <f>IF('1. Budget and Funding Sources'!$H$9&lt;=0,0,+M58/'1. Budget and Funding Sources'!$H$9)</f>
        <v>0</v>
      </c>
    </row>
    <row r="59" spans="1:15">
      <c r="B59" s="197">
        <f>+'1. Budget and Funding Sources'!D162</f>
        <v>0</v>
      </c>
      <c r="C59" s="198"/>
      <c r="D59" s="198"/>
      <c r="E59" s="198"/>
      <c r="F59" s="40">
        <f>'1. Budget and Funding Sources'!J162</f>
        <v>0</v>
      </c>
      <c r="G59" s="199">
        <f>'1. Budget and Funding Sources'!F162</f>
        <v>0</v>
      </c>
      <c r="I59" s="2" t="s">
        <v>212</v>
      </c>
      <c r="M59" s="36"/>
      <c r="O59" s="195">
        <f>IF('1. Budget and Funding Sources'!$H$9&lt;=0,0,+M59/'1. Budget and Funding Sources'!$H$9)</f>
        <v>0</v>
      </c>
    </row>
    <row r="60" spans="1:15">
      <c r="B60" s="197">
        <f>+'1. Budget and Funding Sources'!D163</f>
        <v>0</v>
      </c>
      <c r="C60" s="198"/>
      <c r="D60" s="198"/>
      <c r="E60" s="198"/>
      <c r="F60" s="40">
        <f>'1. Budget and Funding Sources'!J163</f>
        <v>0</v>
      </c>
      <c r="G60" s="199">
        <f>'1. Budget and Funding Sources'!F163</f>
        <v>0</v>
      </c>
      <c r="I60" s="2" t="s">
        <v>239</v>
      </c>
      <c r="M60" s="36"/>
      <c r="O60" s="195">
        <f>IF('1. Budget and Funding Sources'!$H$9&lt;=0,0,+M60/'1. Budget and Funding Sources'!$H$9)</f>
        <v>0</v>
      </c>
    </row>
    <row r="61" spans="1:15">
      <c r="B61" s="200">
        <f>'1. Budget and Funding Sources'!D164</f>
        <v>0</v>
      </c>
      <c r="C61" s="198"/>
      <c r="D61" s="198"/>
      <c r="E61" s="198"/>
      <c r="F61" s="40">
        <f>'1. Budget and Funding Sources'!J164</f>
        <v>0</v>
      </c>
      <c r="G61" s="199">
        <f>'1. Budget and Funding Sources'!F164</f>
        <v>0</v>
      </c>
      <c r="I61" s="2" t="s">
        <v>71</v>
      </c>
      <c r="M61" s="36"/>
      <c r="O61" s="195">
        <f>IF('1. Budget and Funding Sources'!$H$9&lt;=0,0,+M61/'1. Budget and Funding Sources'!$H$9)</f>
        <v>0</v>
      </c>
    </row>
    <row r="62" spans="1:15">
      <c r="B62" s="197">
        <f>+'1. Budget and Funding Sources'!D165</f>
        <v>0</v>
      </c>
      <c r="C62" s="198"/>
      <c r="D62" s="198"/>
      <c r="E62" s="198"/>
      <c r="F62" s="40">
        <f>'1. Budget and Funding Sources'!J165</f>
        <v>0</v>
      </c>
      <c r="G62" s="199">
        <f>'1. Budget and Funding Sources'!F165</f>
        <v>0</v>
      </c>
      <c r="I62" s="2" t="s">
        <v>71</v>
      </c>
      <c r="M62" s="36"/>
      <c r="O62" s="195">
        <f>IF('1. Budget and Funding Sources'!$H$9&lt;=0,0,+M62/'1. Budget and Funding Sources'!$H$9)</f>
        <v>0</v>
      </c>
    </row>
    <row r="63" spans="1:15" ht="14.45" thickBot="1">
      <c r="B63" s="201">
        <f>+'1. Budget and Funding Sources'!D166</f>
        <v>0</v>
      </c>
      <c r="C63" s="202"/>
      <c r="D63" s="202"/>
      <c r="E63" s="202"/>
      <c r="F63" s="50">
        <f>'1. Budget and Funding Sources'!J166</f>
        <v>0</v>
      </c>
      <c r="G63" s="199">
        <f>'1. Budget and Funding Sources'!F166</f>
        <v>0</v>
      </c>
      <c r="I63" s="2" t="s">
        <v>71</v>
      </c>
      <c r="M63" s="36"/>
      <c r="O63" s="195">
        <f>IF('1. Budget and Funding Sources'!$H$9&lt;=0,0,+M63/'1. Budget and Funding Sources'!$H$9)</f>
        <v>0</v>
      </c>
    </row>
    <row r="64" spans="1:15" ht="15" thickTop="1" thickBot="1">
      <c r="B64" s="22" t="s">
        <v>240</v>
      </c>
      <c r="F64" s="194">
        <f>SUM(F59:F63)</f>
        <v>0</v>
      </c>
      <c r="I64" s="10" t="s">
        <v>71</v>
      </c>
      <c r="J64" s="10"/>
      <c r="K64" s="10"/>
      <c r="L64" s="10"/>
      <c r="M64" s="38"/>
      <c r="O64" s="195">
        <f>IF('1. Budget and Funding Sources'!$H$9&lt;=0,0,+M64/'1. Budget and Funding Sources'!$H$9)</f>
        <v>0</v>
      </c>
    </row>
    <row r="65" spans="1:17" ht="14.45" thickTop="1">
      <c r="F65" s="2"/>
      <c r="I65" s="22" t="s">
        <v>241</v>
      </c>
      <c r="M65" s="192">
        <f>SUM(M54:M64)</f>
        <v>0</v>
      </c>
    </row>
    <row r="66" spans="1:17" ht="14.45" thickBot="1">
      <c r="A66" s="3"/>
      <c r="B66" s="33" t="s">
        <v>242</v>
      </c>
      <c r="C66" s="33"/>
      <c r="D66" s="33"/>
      <c r="E66" s="33"/>
      <c r="F66" s="33"/>
      <c r="G66" s="3"/>
      <c r="M66" s="2"/>
    </row>
    <row r="67" spans="1:17">
      <c r="F67" s="192"/>
      <c r="I67" s="3"/>
      <c r="J67" s="3"/>
      <c r="K67" s="3"/>
      <c r="L67" s="3"/>
      <c r="M67" s="193"/>
      <c r="N67" s="3"/>
      <c r="O67" s="203" t="s">
        <v>170</v>
      </c>
      <c r="P67" s="3"/>
      <c r="Q67" s="3"/>
    </row>
    <row r="68" spans="1:17" ht="14.45" thickBot="1">
      <c r="I68" s="13" t="s">
        <v>243</v>
      </c>
      <c r="J68" s="14"/>
      <c r="K68" s="14"/>
      <c r="L68" s="14"/>
      <c r="M68" s="204"/>
      <c r="N68" s="3"/>
      <c r="O68" s="203" t="s">
        <v>172</v>
      </c>
      <c r="P68" s="3"/>
      <c r="Q68" s="3"/>
    </row>
    <row r="69" spans="1:17">
      <c r="I69" s="2" t="str">
        <f>+B12</f>
        <v>Administrative</v>
      </c>
      <c r="M69" s="40">
        <f>+F27</f>
        <v>0</v>
      </c>
      <c r="O69" s="205"/>
    </row>
    <row r="70" spans="1:17">
      <c r="I70" s="2" t="str">
        <f>+I12</f>
        <v>Salaries and Related Charges</v>
      </c>
      <c r="M70" s="49">
        <f>+M27</f>
        <v>0</v>
      </c>
      <c r="O70" s="205"/>
    </row>
    <row r="71" spans="1:17">
      <c r="I71" s="2" t="str">
        <f>+B29</f>
        <v>Maintenance and Repairs</v>
      </c>
      <c r="M71" s="49">
        <f>+F49</f>
        <v>0</v>
      </c>
      <c r="O71" s="205"/>
    </row>
    <row r="72" spans="1:17">
      <c r="I72" s="2" t="str">
        <f>+I29</f>
        <v>Maintenance Contracts</v>
      </c>
      <c r="M72" s="49">
        <f>+M44</f>
        <v>0</v>
      </c>
      <c r="O72" s="205"/>
    </row>
    <row r="73" spans="1:17">
      <c r="I73" s="2" t="str">
        <f>+I46</f>
        <v>Utilities</v>
      </c>
      <c r="M73" s="49">
        <f>+M51</f>
        <v>0</v>
      </c>
      <c r="O73" s="205"/>
    </row>
    <row r="74" spans="1:17">
      <c r="I74" s="2" t="str">
        <f>+B51</f>
        <v>Management Fee</v>
      </c>
      <c r="M74" s="49">
        <f>+F52</f>
        <v>0</v>
      </c>
      <c r="O74" s="205"/>
    </row>
    <row r="75" spans="1:17">
      <c r="I75" s="2" t="str">
        <f>+B54</f>
        <v>Real Estate Taxes</v>
      </c>
      <c r="M75" s="49">
        <f>+F55</f>
        <v>0</v>
      </c>
      <c r="O75" s="205"/>
    </row>
    <row r="76" spans="1:17" ht="14.45" thickBot="1">
      <c r="I76" s="10" t="str">
        <f>+I53</f>
        <v>Reserves</v>
      </c>
      <c r="J76" s="10"/>
      <c r="K76" s="10"/>
      <c r="L76" s="10"/>
      <c r="M76" s="50">
        <f>+M65</f>
        <v>0</v>
      </c>
      <c r="O76" s="205"/>
    </row>
    <row r="77" spans="1:17" ht="14.45" thickTop="1">
      <c r="I77" s="22" t="s">
        <v>244</v>
      </c>
      <c r="M77" s="192">
        <f>SUM(M69:M76)</f>
        <v>0</v>
      </c>
    </row>
    <row r="78" spans="1:17">
      <c r="M78" s="2"/>
    </row>
    <row r="79" spans="1:17" ht="14.45" thickBot="1">
      <c r="I79" s="8" t="s">
        <v>245</v>
      </c>
      <c r="J79" s="9"/>
      <c r="K79" s="9"/>
      <c r="L79" s="9"/>
      <c r="M79" s="9"/>
    </row>
    <row r="80" spans="1:17">
      <c r="I80" s="11" t="s">
        <v>246</v>
      </c>
      <c r="M80" s="2"/>
    </row>
    <row r="81" spans="1:13">
      <c r="I81" s="11" t="s">
        <v>247</v>
      </c>
      <c r="M81" s="2"/>
    </row>
    <row r="85" spans="1:13" ht="15">
      <c r="A85" s="287" t="s">
        <v>128</v>
      </c>
    </row>
  </sheetData>
  <mergeCells count="4">
    <mergeCell ref="A7:M7"/>
    <mergeCell ref="C4:F4"/>
    <mergeCell ref="C5:F5"/>
    <mergeCell ref="A1:H1"/>
  </mergeCells>
  <pageMargins left="0.7" right="0.7" top="0.75" bottom="0.75" header="0.3" footer="0.3"/>
  <pageSetup paperSize="5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C80"/>
  <sheetViews>
    <sheetView showGridLines="0" zoomScaleNormal="100" workbookViewId="0">
      <selection sqref="A1:F1"/>
    </sheetView>
  </sheetViews>
  <sheetFormatPr defaultColWidth="8.85546875" defaultRowHeight="14.1"/>
  <cols>
    <col min="1" max="1" width="12.42578125" style="2" customWidth="1"/>
    <col min="2" max="2" width="29.85546875" style="2" customWidth="1"/>
    <col min="3" max="3" width="8.85546875" style="2"/>
    <col min="4" max="4" width="2" style="2" customWidth="1"/>
    <col min="5" max="55" width="15.7109375" style="2" customWidth="1"/>
    <col min="56" max="16384" width="8.85546875" style="2"/>
  </cols>
  <sheetData>
    <row r="1" spans="1:55">
      <c r="A1" s="296" t="s">
        <v>248</v>
      </c>
      <c r="B1" s="296"/>
      <c r="C1" s="296"/>
      <c r="D1" s="296"/>
      <c r="E1" s="296"/>
      <c r="F1" s="296"/>
    </row>
    <row r="2" spans="1:55" s="4" customFormat="1">
      <c r="A2" s="15"/>
      <c r="B2" s="309"/>
      <c r="C2" s="309"/>
      <c r="D2" s="309"/>
      <c r="E2" s="309"/>
      <c r="F2" s="309"/>
      <c r="H2" s="16"/>
      <c r="I2" s="16"/>
      <c r="J2" s="16"/>
      <c r="K2" s="16"/>
      <c r="L2" s="16"/>
      <c r="M2" s="16"/>
      <c r="N2" s="16"/>
    </row>
    <row r="3" spans="1:55" s="51" customFormat="1" ht="15" customHeight="1">
      <c r="A3" s="206" t="s">
        <v>1</v>
      </c>
      <c r="B3" s="242" t="str">
        <f>IF('1. Budget and Funding Sources'!D3="","",'1. Budget and Funding Sources'!D3)</f>
        <v/>
      </c>
      <c r="C3" s="207"/>
      <c r="D3" s="53"/>
      <c r="E3" s="207"/>
      <c r="F3" s="53"/>
      <c r="G3" s="54"/>
      <c r="H3" s="54"/>
      <c r="I3" s="55"/>
    </row>
    <row r="4" spans="1:55" s="51" customFormat="1" ht="13.9" customHeight="1">
      <c r="A4" s="206" t="s">
        <v>2</v>
      </c>
      <c r="B4" s="242" t="str">
        <f>IF('1. Budget and Funding Sources'!D4="","",'1. Budget and Funding Sources'!D4)</f>
        <v/>
      </c>
      <c r="C4" s="207"/>
      <c r="D4" s="207"/>
      <c r="E4" s="54"/>
      <c r="F4" s="54"/>
      <c r="G4" s="54"/>
      <c r="H4" s="54"/>
      <c r="I4" s="55"/>
    </row>
    <row r="5" spans="1:55" s="51" customFormat="1" ht="15.6" customHeight="1">
      <c r="A5" s="206" t="s">
        <v>3</v>
      </c>
      <c r="B5" s="242" t="str">
        <f>IF('1. Budget and Funding Sources'!D5="","",'1. Budget and Funding Sources'!D5)</f>
        <v/>
      </c>
      <c r="C5" s="207"/>
      <c r="D5" s="208"/>
      <c r="E5" s="209"/>
      <c r="F5" s="209"/>
      <c r="G5" s="209"/>
      <c r="H5" s="209"/>
      <c r="I5" s="209"/>
    </row>
    <row r="6" spans="1:55" s="51" customFormat="1" ht="13.9" customHeight="1">
      <c r="A6" s="291"/>
      <c r="B6" s="291"/>
      <c r="C6" s="291"/>
      <c r="D6" s="210"/>
      <c r="E6" s="209"/>
      <c r="F6" s="209"/>
      <c r="G6" s="209"/>
      <c r="H6" s="209"/>
      <c r="I6" s="209"/>
    </row>
    <row r="7" spans="1:55" s="51" customFormat="1" ht="13.9" customHeight="1">
      <c r="A7" s="233"/>
      <c r="B7" s="234" t="s">
        <v>4</v>
      </c>
      <c r="C7" s="235"/>
      <c r="D7" s="211"/>
      <c r="E7" s="212"/>
      <c r="F7" s="212"/>
      <c r="G7" s="212"/>
      <c r="H7" s="212"/>
      <c r="I7" s="212"/>
    </row>
    <row r="8" spans="1:55">
      <c r="C8" s="6"/>
    </row>
    <row r="9" spans="1:55">
      <c r="B9" s="22" t="s">
        <v>249</v>
      </c>
      <c r="C9" s="6"/>
      <c r="E9" s="22"/>
    </row>
    <row r="10" spans="1:55">
      <c r="B10" s="22" t="s">
        <v>250</v>
      </c>
      <c r="C10" s="6"/>
      <c r="E10" s="22"/>
    </row>
    <row r="11" spans="1:55">
      <c r="C11" s="6"/>
      <c r="E11" s="22"/>
    </row>
    <row r="12" spans="1:55">
      <c r="A12" s="22" t="s">
        <v>251</v>
      </c>
      <c r="C12" s="6"/>
    </row>
    <row r="13" spans="1:55">
      <c r="A13" s="3"/>
      <c r="B13" s="3"/>
      <c r="C13" s="203" t="s">
        <v>170</v>
      </c>
      <c r="D13" s="6"/>
      <c r="E13" s="47" t="s">
        <v>131</v>
      </c>
    </row>
    <row r="14" spans="1:55" ht="14.45" thickBot="1">
      <c r="A14" s="33" t="s">
        <v>145</v>
      </c>
      <c r="B14" s="33"/>
      <c r="C14" s="213" t="s">
        <v>252</v>
      </c>
      <c r="D14" s="17"/>
      <c r="E14" s="214">
        <f>+'2. Base Year Operting Income'!C11</f>
        <v>0</v>
      </c>
      <c r="F14" s="17">
        <f>+E14+1</f>
        <v>1</v>
      </c>
      <c r="G14" s="17">
        <f t="shared" ref="G14:AR14" si="0">+F14+1</f>
        <v>2</v>
      </c>
      <c r="H14" s="17">
        <f t="shared" si="0"/>
        <v>3</v>
      </c>
      <c r="I14" s="17">
        <f t="shared" si="0"/>
        <v>4</v>
      </c>
      <c r="J14" s="17">
        <f t="shared" si="0"/>
        <v>5</v>
      </c>
      <c r="K14" s="17">
        <f t="shared" si="0"/>
        <v>6</v>
      </c>
      <c r="L14" s="17">
        <f t="shared" si="0"/>
        <v>7</v>
      </c>
      <c r="M14" s="17">
        <f t="shared" si="0"/>
        <v>8</v>
      </c>
      <c r="N14" s="17">
        <f t="shared" si="0"/>
        <v>9</v>
      </c>
      <c r="O14" s="17">
        <f t="shared" si="0"/>
        <v>10</v>
      </c>
      <c r="P14" s="17">
        <f t="shared" si="0"/>
        <v>11</v>
      </c>
      <c r="Q14" s="17">
        <f t="shared" si="0"/>
        <v>12</v>
      </c>
      <c r="R14" s="17">
        <f t="shared" si="0"/>
        <v>13</v>
      </c>
      <c r="S14" s="17">
        <f t="shared" si="0"/>
        <v>14</v>
      </c>
      <c r="T14" s="17">
        <f t="shared" si="0"/>
        <v>15</v>
      </c>
      <c r="U14" s="17">
        <f t="shared" si="0"/>
        <v>16</v>
      </c>
      <c r="V14" s="17">
        <f t="shared" si="0"/>
        <v>17</v>
      </c>
      <c r="W14" s="17">
        <f t="shared" si="0"/>
        <v>18</v>
      </c>
      <c r="X14" s="17">
        <f t="shared" si="0"/>
        <v>19</v>
      </c>
      <c r="Y14" s="17">
        <f t="shared" si="0"/>
        <v>20</v>
      </c>
      <c r="Z14" s="17">
        <f t="shared" si="0"/>
        <v>21</v>
      </c>
      <c r="AA14" s="17">
        <f t="shared" si="0"/>
        <v>22</v>
      </c>
      <c r="AB14" s="17">
        <f t="shared" si="0"/>
        <v>23</v>
      </c>
      <c r="AC14" s="17">
        <f t="shared" si="0"/>
        <v>24</v>
      </c>
      <c r="AD14" s="17">
        <f t="shared" si="0"/>
        <v>25</v>
      </c>
      <c r="AE14" s="17">
        <f t="shared" si="0"/>
        <v>26</v>
      </c>
      <c r="AF14" s="17">
        <f t="shared" si="0"/>
        <v>27</v>
      </c>
      <c r="AG14" s="17">
        <f t="shared" si="0"/>
        <v>28</v>
      </c>
      <c r="AH14" s="17">
        <f t="shared" si="0"/>
        <v>29</v>
      </c>
      <c r="AI14" s="17">
        <f>+AH14+1</f>
        <v>30</v>
      </c>
      <c r="AJ14" s="17">
        <f t="shared" si="0"/>
        <v>31</v>
      </c>
      <c r="AK14" s="17">
        <f t="shared" si="0"/>
        <v>32</v>
      </c>
      <c r="AL14" s="17">
        <f t="shared" si="0"/>
        <v>33</v>
      </c>
      <c r="AM14" s="17">
        <f t="shared" si="0"/>
        <v>34</v>
      </c>
      <c r="AN14" s="17">
        <f t="shared" si="0"/>
        <v>35</v>
      </c>
      <c r="AO14" s="17">
        <f t="shared" si="0"/>
        <v>36</v>
      </c>
      <c r="AP14" s="17">
        <f t="shared" si="0"/>
        <v>37</v>
      </c>
      <c r="AQ14" s="17">
        <f t="shared" si="0"/>
        <v>38</v>
      </c>
      <c r="AR14" s="17">
        <f t="shared" si="0"/>
        <v>39</v>
      </c>
      <c r="AS14" s="17">
        <f t="shared" ref="AS14" si="1">+AR14+1</f>
        <v>40</v>
      </c>
      <c r="AT14" s="17">
        <f t="shared" ref="AT14" si="2">+AS14+1</f>
        <v>41</v>
      </c>
      <c r="AU14" s="17">
        <f t="shared" ref="AU14" si="3">+AT14+1</f>
        <v>42</v>
      </c>
      <c r="AV14" s="17">
        <f t="shared" ref="AV14" si="4">+AU14+1</f>
        <v>43</v>
      </c>
      <c r="AW14" s="17">
        <f t="shared" ref="AW14" si="5">+AV14+1</f>
        <v>44</v>
      </c>
      <c r="AX14" s="17">
        <f t="shared" ref="AX14" si="6">+AW14+1</f>
        <v>45</v>
      </c>
      <c r="AY14" s="17">
        <f t="shared" ref="AY14" si="7">+AX14+1</f>
        <v>46</v>
      </c>
      <c r="AZ14" s="17">
        <f t="shared" ref="AZ14" si="8">+AY14+1</f>
        <v>47</v>
      </c>
      <c r="BA14" s="17">
        <f t="shared" ref="BA14" si="9">+AZ14+1</f>
        <v>48</v>
      </c>
      <c r="BB14" s="17">
        <f t="shared" ref="BB14" si="10">+BA14+1</f>
        <v>49</v>
      </c>
      <c r="BC14" s="17">
        <f t="shared" ref="BC14" si="11">+BB14+1</f>
        <v>50</v>
      </c>
    </row>
    <row r="15" spans="1:55">
      <c r="B15" s="2" t="str">
        <f>+'2. Base Year Operting Income'!A13</f>
        <v>Affordable Units</v>
      </c>
      <c r="C15" s="18">
        <f>+'2. Base Year Operting Income'!H53+1</f>
        <v>1</v>
      </c>
      <c r="D15" s="12"/>
      <c r="E15" s="215">
        <f>+'2. Base Year Operting Income'!E53</f>
        <v>0</v>
      </c>
      <c r="F15" s="229">
        <f>+E15*$C$15</f>
        <v>0</v>
      </c>
      <c r="G15" s="229">
        <f t="shared" ref="G15:AR15" si="12">+F15*$C$15</f>
        <v>0</v>
      </c>
      <c r="H15" s="229">
        <f t="shared" si="12"/>
        <v>0</v>
      </c>
      <c r="I15" s="229">
        <f t="shared" si="12"/>
        <v>0</v>
      </c>
      <c r="J15" s="229">
        <f t="shared" si="12"/>
        <v>0</v>
      </c>
      <c r="K15" s="229">
        <f t="shared" si="12"/>
        <v>0</v>
      </c>
      <c r="L15" s="229">
        <f t="shared" si="12"/>
        <v>0</v>
      </c>
      <c r="M15" s="229">
        <f t="shared" si="12"/>
        <v>0</v>
      </c>
      <c r="N15" s="229">
        <f t="shared" si="12"/>
        <v>0</v>
      </c>
      <c r="O15" s="229">
        <f t="shared" si="12"/>
        <v>0</v>
      </c>
      <c r="P15" s="229">
        <f t="shared" si="12"/>
        <v>0</v>
      </c>
      <c r="Q15" s="229">
        <f t="shared" si="12"/>
        <v>0</v>
      </c>
      <c r="R15" s="229">
        <f t="shared" si="12"/>
        <v>0</v>
      </c>
      <c r="S15" s="229">
        <f t="shared" si="12"/>
        <v>0</v>
      </c>
      <c r="T15" s="229">
        <f t="shared" si="12"/>
        <v>0</v>
      </c>
      <c r="U15" s="229">
        <f t="shared" si="12"/>
        <v>0</v>
      </c>
      <c r="V15" s="229">
        <f t="shared" si="12"/>
        <v>0</v>
      </c>
      <c r="W15" s="229">
        <f t="shared" si="12"/>
        <v>0</v>
      </c>
      <c r="X15" s="229">
        <f t="shared" si="12"/>
        <v>0</v>
      </c>
      <c r="Y15" s="229">
        <f t="shared" si="12"/>
        <v>0</v>
      </c>
      <c r="Z15" s="229">
        <f t="shared" si="12"/>
        <v>0</v>
      </c>
      <c r="AA15" s="229">
        <f t="shared" si="12"/>
        <v>0</v>
      </c>
      <c r="AB15" s="229">
        <f t="shared" si="12"/>
        <v>0</v>
      </c>
      <c r="AC15" s="229">
        <f t="shared" si="12"/>
        <v>0</v>
      </c>
      <c r="AD15" s="229">
        <f t="shared" si="12"/>
        <v>0</v>
      </c>
      <c r="AE15" s="229">
        <f t="shared" si="12"/>
        <v>0</v>
      </c>
      <c r="AF15" s="229">
        <f t="shared" si="12"/>
        <v>0</v>
      </c>
      <c r="AG15" s="229">
        <f t="shared" si="12"/>
        <v>0</v>
      </c>
      <c r="AH15" s="229">
        <f t="shared" si="12"/>
        <v>0</v>
      </c>
      <c r="AI15" s="229">
        <f t="shared" si="12"/>
        <v>0</v>
      </c>
      <c r="AJ15" s="229">
        <f t="shared" si="12"/>
        <v>0</v>
      </c>
      <c r="AK15" s="229">
        <f t="shared" si="12"/>
        <v>0</v>
      </c>
      <c r="AL15" s="229">
        <f t="shared" si="12"/>
        <v>0</v>
      </c>
      <c r="AM15" s="229">
        <f t="shared" si="12"/>
        <v>0</v>
      </c>
      <c r="AN15" s="229">
        <f t="shared" si="12"/>
        <v>0</v>
      </c>
      <c r="AO15" s="229">
        <f t="shared" si="12"/>
        <v>0</v>
      </c>
      <c r="AP15" s="229">
        <f t="shared" si="12"/>
        <v>0</v>
      </c>
      <c r="AQ15" s="229">
        <f t="shared" si="12"/>
        <v>0</v>
      </c>
      <c r="AR15" s="229">
        <f t="shared" si="12"/>
        <v>0</v>
      </c>
      <c r="AS15" s="229">
        <f t="shared" ref="AS15" si="13">+AR15*$C$15</f>
        <v>0</v>
      </c>
      <c r="AT15" s="229">
        <f t="shared" ref="AT15" si="14">+AS15*$C$15</f>
        <v>0</v>
      </c>
      <c r="AU15" s="229">
        <f t="shared" ref="AU15" si="15">+AT15*$C$15</f>
        <v>0</v>
      </c>
      <c r="AV15" s="229">
        <f t="shared" ref="AV15" si="16">+AU15*$C$15</f>
        <v>0</v>
      </c>
      <c r="AW15" s="229">
        <f t="shared" ref="AW15" si="17">+AV15*$C$15</f>
        <v>0</v>
      </c>
      <c r="AX15" s="229">
        <f t="shared" ref="AX15" si="18">+AW15*$C$15</f>
        <v>0</v>
      </c>
      <c r="AY15" s="229">
        <f t="shared" ref="AY15" si="19">+AX15*$C$15</f>
        <v>0</v>
      </c>
      <c r="AZ15" s="229">
        <f t="shared" ref="AZ15" si="20">+AY15*$C$15</f>
        <v>0</v>
      </c>
      <c r="BA15" s="229">
        <f t="shared" ref="BA15" si="21">+AZ15*$C$15</f>
        <v>0</v>
      </c>
      <c r="BB15" s="229">
        <f t="shared" ref="BB15" si="22">+BA15*$C$15</f>
        <v>0</v>
      </c>
      <c r="BC15" s="229">
        <f t="shared" ref="BC15" si="23">+BB15*$C$15</f>
        <v>0</v>
      </c>
    </row>
    <row r="16" spans="1:55">
      <c r="B16" s="2" t="str">
        <f>'2. Base Year Operting Income'!A22</f>
        <v>Market Units</v>
      </c>
      <c r="C16" s="18">
        <f>+'2. Base Year Operting Income'!H54+1</f>
        <v>1</v>
      </c>
      <c r="D16" s="12"/>
      <c r="E16" s="215">
        <f>+'2. Base Year Operting Income'!E54</f>
        <v>0</v>
      </c>
      <c r="F16" s="229">
        <f>+E16*C16</f>
        <v>0</v>
      </c>
      <c r="G16" s="229">
        <f t="shared" ref="G16:AR16" si="24">+F16*D16</f>
        <v>0</v>
      </c>
      <c r="H16" s="229">
        <f t="shared" si="24"/>
        <v>0</v>
      </c>
      <c r="I16" s="229">
        <f t="shared" si="24"/>
        <v>0</v>
      </c>
      <c r="J16" s="229">
        <f t="shared" si="24"/>
        <v>0</v>
      </c>
      <c r="K16" s="229">
        <f t="shared" si="24"/>
        <v>0</v>
      </c>
      <c r="L16" s="229">
        <f t="shared" si="24"/>
        <v>0</v>
      </c>
      <c r="M16" s="229">
        <f t="shared" si="24"/>
        <v>0</v>
      </c>
      <c r="N16" s="229">
        <f t="shared" si="24"/>
        <v>0</v>
      </c>
      <c r="O16" s="229">
        <f t="shared" si="24"/>
        <v>0</v>
      </c>
      <c r="P16" s="229">
        <f t="shared" si="24"/>
        <v>0</v>
      </c>
      <c r="Q16" s="229">
        <f t="shared" si="24"/>
        <v>0</v>
      </c>
      <c r="R16" s="229">
        <f t="shared" si="24"/>
        <v>0</v>
      </c>
      <c r="S16" s="229">
        <f t="shared" si="24"/>
        <v>0</v>
      </c>
      <c r="T16" s="229">
        <f t="shared" si="24"/>
        <v>0</v>
      </c>
      <c r="U16" s="229">
        <f t="shared" si="24"/>
        <v>0</v>
      </c>
      <c r="V16" s="229">
        <f t="shared" si="24"/>
        <v>0</v>
      </c>
      <c r="W16" s="229">
        <f t="shared" si="24"/>
        <v>0</v>
      </c>
      <c r="X16" s="229">
        <f t="shared" si="24"/>
        <v>0</v>
      </c>
      <c r="Y16" s="229">
        <f t="shared" si="24"/>
        <v>0</v>
      </c>
      <c r="Z16" s="229">
        <f t="shared" si="24"/>
        <v>0</v>
      </c>
      <c r="AA16" s="229">
        <f t="shared" si="24"/>
        <v>0</v>
      </c>
      <c r="AB16" s="229">
        <f t="shared" si="24"/>
        <v>0</v>
      </c>
      <c r="AC16" s="229">
        <f t="shared" si="24"/>
        <v>0</v>
      </c>
      <c r="AD16" s="229">
        <f t="shared" si="24"/>
        <v>0</v>
      </c>
      <c r="AE16" s="229">
        <f t="shared" si="24"/>
        <v>0</v>
      </c>
      <c r="AF16" s="229">
        <f t="shared" si="24"/>
        <v>0</v>
      </c>
      <c r="AG16" s="229">
        <f t="shared" si="24"/>
        <v>0</v>
      </c>
      <c r="AH16" s="229">
        <f t="shared" si="24"/>
        <v>0</v>
      </c>
      <c r="AI16" s="229">
        <f t="shared" si="24"/>
        <v>0</v>
      </c>
      <c r="AJ16" s="229">
        <f t="shared" si="24"/>
        <v>0</v>
      </c>
      <c r="AK16" s="229">
        <f t="shared" si="24"/>
        <v>0</v>
      </c>
      <c r="AL16" s="229">
        <f t="shared" si="24"/>
        <v>0</v>
      </c>
      <c r="AM16" s="229">
        <f t="shared" si="24"/>
        <v>0</v>
      </c>
      <c r="AN16" s="229">
        <f t="shared" si="24"/>
        <v>0</v>
      </c>
      <c r="AO16" s="229">
        <f t="shared" si="24"/>
        <v>0</v>
      </c>
      <c r="AP16" s="229">
        <f t="shared" si="24"/>
        <v>0</v>
      </c>
      <c r="AQ16" s="229">
        <f t="shared" si="24"/>
        <v>0</v>
      </c>
      <c r="AR16" s="229">
        <f t="shared" si="24"/>
        <v>0</v>
      </c>
      <c r="AS16" s="229">
        <f t="shared" ref="AS16" si="25">+AR16*AP16</f>
        <v>0</v>
      </c>
      <c r="AT16" s="229">
        <f t="shared" ref="AT16" si="26">+AS16*AQ16</f>
        <v>0</v>
      </c>
      <c r="AU16" s="229">
        <f t="shared" ref="AU16" si="27">+AT16*AR16</f>
        <v>0</v>
      </c>
      <c r="AV16" s="229">
        <f t="shared" ref="AV16" si="28">+AU16*AS16</f>
        <v>0</v>
      </c>
      <c r="AW16" s="229">
        <f t="shared" ref="AW16" si="29">+AV16*AT16</f>
        <v>0</v>
      </c>
      <c r="AX16" s="229">
        <f t="shared" ref="AX16" si="30">+AW16*AU16</f>
        <v>0</v>
      </c>
      <c r="AY16" s="229">
        <f t="shared" ref="AY16" si="31">+AX16*AV16</f>
        <v>0</v>
      </c>
      <c r="AZ16" s="229">
        <f t="shared" ref="AZ16" si="32">+AY16*AW16</f>
        <v>0</v>
      </c>
      <c r="BA16" s="229">
        <f t="shared" ref="BA16" si="33">+AZ16*AX16</f>
        <v>0</v>
      </c>
      <c r="BB16" s="229">
        <f t="shared" ref="BB16" si="34">+BA16*AY16</f>
        <v>0</v>
      </c>
      <c r="BC16" s="229">
        <f t="shared" ref="BC16" si="35">+BB16*AZ16</f>
        <v>0</v>
      </c>
    </row>
    <row r="17" spans="1:55">
      <c r="B17" s="2" t="str">
        <f>+'2. Base Year Operting Income'!A30</f>
        <v>Comm. Rent &amp; CAM</v>
      </c>
      <c r="C17" s="19">
        <f>+'2. Base Year Operting Income'!H55+1</f>
        <v>1</v>
      </c>
      <c r="D17" s="12"/>
      <c r="E17" s="216">
        <f>+'2. Base Year Operting Income'!E55</f>
        <v>0</v>
      </c>
      <c r="F17" s="230">
        <f>+E17*$C$17</f>
        <v>0</v>
      </c>
      <c r="G17" s="230">
        <f t="shared" ref="G17:AR17" si="36">+F17*$C$17</f>
        <v>0</v>
      </c>
      <c r="H17" s="230">
        <f t="shared" si="36"/>
        <v>0</v>
      </c>
      <c r="I17" s="230">
        <f t="shared" si="36"/>
        <v>0</v>
      </c>
      <c r="J17" s="230">
        <f t="shared" si="36"/>
        <v>0</v>
      </c>
      <c r="K17" s="230">
        <f t="shared" si="36"/>
        <v>0</v>
      </c>
      <c r="L17" s="230">
        <f t="shared" si="36"/>
        <v>0</v>
      </c>
      <c r="M17" s="230">
        <f t="shared" si="36"/>
        <v>0</v>
      </c>
      <c r="N17" s="230">
        <f t="shared" si="36"/>
        <v>0</v>
      </c>
      <c r="O17" s="230">
        <f t="shared" si="36"/>
        <v>0</v>
      </c>
      <c r="P17" s="230">
        <f t="shared" si="36"/>
        <v>0</v>
      </c>
      <c r="Q17" s="230">
        <f t="shared" si="36"/>
        <v>0</v>
      </c>
      <c r="R17" s="230">
        <f t="shared" si="36"/>
        <v>0</v>
      </c>
      <c r="S17" s="230">
        <f t="shared" si="36"/>
        <v>0</v>
      </c>
      <c r="T17" s="230">
        <f t="shared" si="36"/>
        <v>0</v>
      </c>
      <c r="U17" s="230">
        <f t="shared" si="36"/>
        <v>0</v>
      </c>
      <c r="V17" s="230">
        <f t="shared" si="36"/>
        <v>0</v>
      </c>
      <c r="W17" s="230">
        <f t="shared" si="36"/>
        <v>0</v>
      </c>
      <c r="X17" s="230">
        <f t="shared" si="36"/>
        <v>0</v>
      </c>
      <c r="Y17" s="230">
        <f t="shared" si="36"/>
        <v>0</v>
      </c>
      <c r="Z17" s="230">
        <f t="shared" si="36"/>
        <v>0</v>
      </c>
      <c r="AA17" s="230">
        <f t="shared" si="36"/>
        <v>0</v>
      </c>
      <c r="AB17" s="230">
        <f t="shared" si="36"/>
        <v>0</v>
      </c>
      <c r="AC17" s="230">
        <f t="shared" si="36"/>
        <v>0</v>
      </c>
      <c r="AD17" s="230">
        <f t="shared" si="36"/>
        <v>0</v>
      </c>
      <c r="AE17" s="230">
        <f t="shared" si="36"/>
        <v>0</v>
      </c>
      <c r="AF17" s="230">
        <f t="shared" si="36"/>
        <v>0</v>
      </c>
      <c r="AG17" s="230">
        <f t="shared" si="36"/>
        <v>0</v>
      </c>
      <c r="AH17" s="230">
        <f t="shared" si="36"/>
        <v>0</v>
      </c>
      <c r="AI17" s="230">
        <f t="shared" si="36"/>
        <v>0</v>
      </c>
      <c r="AJ17" s="230">
        <f t="shared" si="36"/>
        <v>0</v>
      </c>
      <c r="AK17" s="230">
        <f t="shared" si="36"/>
        <v>0</v>
      </c>
      <c r="AL17" s="230">
        <f t="shared" si="36"/>
        <v>0</v>
      </c>
      <c r="AM17" s="230">
        <f t="shared" si="36"/>
        <v>0</v>
      </c>
      <c r="AN17" s="230">
        <f t="shared" si="36"/>
        <v>0</v>
      </c>
      <c r="AO17" s="230">
        <f t="shared" si="36"/>
        <v>0</v>
      </c>
      <c r="AP17" s="230">
        <f t="shared" si="36"/>
        <v>0</v>
      </c>
      <c r="AQ17" s="230">
        <f t="shared" si="36"/>
        <v>0</v>
      </c>
      <c r="AR17" s="230">
        <f t="shared" si="36"/>
        <v>0</v>
      </c>
      <c r="AS17" s="230">
        <f t="shared" ref="AS17" si="37">+AR17*$C$17</f>
        <v>0</v>
      </c>
      <c r="AT17" s="230">
        <f t="shared" ref="AT17" si="38">+AS17*$C$17</f>
        <v>0</v>
      </c>
      <c r="AU17" s="230">
        <f t="shared" ref="AU17" si="39">+AT17*$C$17</f>
        <v>0</v>
      </c>
      <c r="AV17" s="230">
        <f t="shared" ref="AV17" si="40">+AU17*$C$17</f>
        <v>0</v>
      </c>
      <c r="AW17" s="230">
        <f t="shared" ref="AW17" si="41">+AV17*$C$17</f>
        <v>0</v>
      </c>
      <c r="AX17" s="230">
        <f t="shared" ref="AX17" si="42">+AW17*$C$17</f>
        <v>0</v>
      </c>
      <c r="AY17" s="230">
        <f t="shared" ref="AY17" si="43">+AX17*$C$17</f>
        <v>0</v>
      </c>
      <c r="AZ17" s="230">
        <f t="shared" ref="AZ17" si="44">+AY17*$C$17</f>
        <v>0</v>
      </c>
      <c r="BA17" s="230">
        <f t="shared" ref="BA17" si="45">+AZ17*$C$17</f>
        <v>0</v>
      </c>
      <c r="BB17" s="230">
        <f t="shared" ref="BB17" si="46">+BA17*$C$17</f>
        <v>0</v>
      </c>
      <c r="BC17" s="230">
        <f t="shared" ref="BC17" si="47">+BB17*$C$17</f>
        <v>0</v>
      </c>
    </row>
    <row r="18" spans="1:55" ht="14.45" thickBot="1">
      <c r="B18" s="2" t="str">
        <f>+'2. Base Year Operting Income'!A41</f>
        <v>Other Income</v>
      </c>
      <c r="C18" s="19">
        <f>+'2. Base Year Operting Income'!H56+1</f>
        <v>1</v>
      </c>
      <c r="D18" s="12"/>
      <c r="E18" s="217">
        <f>+'2. Base Year Operting Income'!E56</f>
        <v>0</v>
      </c>
      <c r="F18" s="231">
        <f>+E18*$C$18</f>
        <v>0</v>
      </c>
      <c r="G18" s="231">
        <f t="shared" ref="G18:AR18" si="48">+F18*$C$18</f>
        <v>0</v>
      </c>
      <c r="H18" s="231">
        <f t="shared" si="48"/>
        <v>0</v>
      </c>
      <c r="I18" s="231">
        <f t="shared" si="48"/>
        <v>0</v>
      </c>
      <c r="J18" s="231">
        <f t="shared" si="48"/>
        <v>0</v>
      </c>
      <c r="K18" s="231">
        <f t="shared" si="48"/>
        <v>0</v>
      </c>
      <c r="L18" s="231">
        <f t="shared" si="48"/>
        <v>0</v>
      </c>
      <c r="M18" s="231">
        <f t="shared" si="48"/>
        <v>0</v>
      </c>
      <c r="N18" s="231">
        <f t="shared" si="48"/>
        <v>0</v>
      </c>
      <c r="O18" s="231">
        <f t="shared" si="48"/>
        <v>0</v>
      </c>
      <c r="P18" s="231">
        <f t="shared" si="48"/>
        <v>0</v>
      </c>
      <c r="Q18" s="231">
        <f t="shared" si="48"/>
        <v>0</v>
      </c>
      <c r="R18" s="231">
        <f t="shared" si="48"/>
        <v>0</v>
      </c>
      <c r="S18" s="231">
        <f t="shared" si="48"/>
        <v>0</v>
      </c>
      <c r="T18" s="231">
        <f t="shared" si="48"/>
        <v>0</v>
      </c>
      <c r="U18" s="231">
        <f t="shared" si="48"/>
        <v>0</v>
      </c>
      <c r="V18" s="231">
        <f t="shared" si="48"/>
        <v>0</v>
      </c>
      <c r="W18" s="231">
        <f t="shared" si="48"/>
        <v>0</v>
      </c>
      <c r="X18" s="231">
        <f t="shared" si="48"/>
        <v>0</v>
      </c>
      <c r="Y18" s="231">
        <f t="shared" si="48"/>
        <v>0</v>
      </c>
      <c r="Z18" s="231">
        <f t="shared" si="48"/>
        <v>0</v>
      </c>
      <c r="AA18" s="231">
        <f t="shared" si="48"/>
        <v>0</v>
      </c>
      <c r="AB18" s="231">
        <f t="shared" si="48"/>
        <v>0</v>
      </c>
      <c r="AC18" s="231">
        <f t="shared" si="48"/>
        <v>0</v>
      </c>
      <c r="AD18" s="231">
        <f t="shared" si="48"/>
        <v>0</v>
      </c>
      <c r="AE18" s="231">
        <f t="shared" si="48"/>
        <v>0</v>
      </c>
      <c r="AF18" s="231">
        <f t="shared" si="48"/>
        <v>0</v>
      </c>
      <c r="AG18" s="231">
        <f t="shared" si="48"/>
        <v>0</v>
      </c>
      <c r="AH18" s="231">
        <f t="shared" si="48"/>
        <v>0</v>
      </c>
      <c r="AI18" s="231">
        <f t="shared" si="48"/>
        <v>0</v>
      </c>
      <c r="AJ18" s="231">
        <f t="shared" si="48"/>
        <v>0</v>
      </c>
      <c r="AK18" s="231">
        <f t="shared" si="48"/>
        <v>0</v>
      </c>
      <c r="AL18" s="231">
        <f t="shared" si="48"/>
        <v>0</v>
      </c>
      <c r="AM18" s="231">
        <f t="shared" si="48"/>
        <v>0</v>
      </c>
      <c r="AN18" s="231">
        <f t="shared" si="48"/>
        <v>0</v>
      </c>
      <c r="AO18" s="231">
        <f t="shared" si="48"/>
        <v>0</v>
      </c>
      <c r="AP18" s="231">
        <f t="shared" si="48"/>
        <v>0</v>
      </c>
      <c r="AQ18" s="231">
        <f t="shared" si="48"/>
        <v>0</v>
      </c>
      <c r="AR18" s="231">
        <f t="shared" si="48"/>
        <v>0</v>
      </c>
      <c r="AS18" s="231">
        <f t="shared" ref="AS18" si="49">+AR18*$C$18</f>
        <v>0</v>
      </c>
      <c r="AT18" s="231">
        <f t="shared" ref="AT18" si="50">+AS18*$C$18</f>
        <v>0</v>
      </c>
      <c r="AU18" s="231">
        <f t="shared" ref="AU18" si="51">+AT18*$C$18</f>
        <v>0</v>
      </c>
      <c r="AV18" s="231">
        <f t="shared" ref="AV18" si="52">+AU18*$C$18</f>
        <v>0</v>
      </c>
      <c r="AW18" s="231">
        <f t="shared" ref="AW18" si="53">+AV18*$C$18</f>
        <v>0</v>
      </c>
      <c r="AX18" s="231">
        <f t="shared" ref="AX18" si="54">+AW18*$C$18</f>
        <v>0</v>
      </c>
      <c r="AY18" s="231">
        <f t="shared" ref="AY18" si="55">+AX18*$C$18</f>
        <v>0</v>
      </c>
      <c r="AZ18" s="231">
        <f t="shared" ref="AZ18" si="56">+AY18*$C$18</f>
        <v>0</v>
      </c>
      <c r="BA18" s="231">
        <f t="shared" ref="BA18" si="57">+AZ18*$C$18</f>
        <v>0</v>
      </c>
      <c r="BB18" s="231">
        <f t="shared" ref="BB18" si="58">+BA18*$C$18</f>
        <v>0</v>
      </c>
      <c r="BC18" s="231">
        <f t="shared" ref="BC18" si="59">+BB18*$C$18</f>
        <v>0</v>
      </c>
    </row>
    <row r="19" spans="1:55" ht="14.45" thickTop="1">
      <c r="B19" s="20" t="s">
        <v>253</v>
      </c>
      <c r="C19" s="6"/>
      <c r="E19" s="218">
        <f>SUM(E15:E18)</f>
        <v>0</v>
      </c>
      <c r="F19" s="218">
        <f t="shared" ref="F19:AR19" si="60">SUM(F15:F18)</f>
        <v>0</v>
      </c>
      <c r="G19" s="218">
        <f t="shared" si="60"/>
        <v>0</v>
      </c>
      <c r="H19" s="218">
        <f t="shared" si="60"/>
        <v>0</v>
      </c>
      <c r="I19" s="218">
        <f t="shared" si="60"/>
        <v>0</v>
      </c>
      <c r="J19" s="218">
        <f t="shared" si="60"/>
        <v>0</v>
      </c>
      <c r="K19" s="218">
        <f t="shared" si="60"/>
        <v>0</v>
      </c>
      <c r="L19" s="218">
        <f t="shared" si="60"/>
        <v>0</v>
      </c>
      <c r="M19" s="218">
        <f t="shared" si="60"/>
        <v>0</v>
      </c>
      <c r="N19" s="218">
        <f t="shared" si="60"/>
        <v>0</v>
      </c>
      <c r="O19" s="218">
        <f t="shared" si="60"/>
        <v>0</v>
      </c>
      <c r="P19" s="218">
        <f t="shared" si="60"/>
        <v>0</v>
      </c>
      <c r="Q19" s="218">
        <f t="shared" si="60"/>
        <v>0</v>
      </c>
      <c r="R19" s="218">
        <f t="shared" si="60"/>
        <v>0</v>
      </c>
      <c r="S19" s="218">
        <f t="shared" si="60"/>
        <v>0</v>
      </c>
      <c r="T19" s="218">
        <f t="shared" si="60"/>
        <v>0</v>
      </c>
      <c r="U19" s="218">
        <f t="shared" si="60"/>
        <v>0</v>
      </c>
      <c r="V19" s="218">
        <f t="shared" si="60"/>
        <v>0</v>
      </c>
      <c r="W19" s="218">
        <f t="shared" si="60"/>
        <v>0</v>
      </c>
      <c r="X19" s="218">
        <f t="shared" si="60"/>
        <v>0</v>
      </c>
      <c r="Y19" s="218">
        <f t="shared" si="60"/>
        <v>0</v>
      </c>
      <c r="Z19" s="218">
        <f t="shared" si="60"/>
        <v>0</v>
      </c>
      <c r="AA19" s="218">
        <f t="shared" si="60"/>
        <v>0</v>
      </c>
      <c r="AB19" s="218">
        <f t="shared" si="60"/>
        <v>0</v>
      </c>
      <c r="AC19" s="218">
        <f t="shared" si="60"/>
        <v>0</v>
      </c>
      <c r="AD19" s="218">
        <f t="shared" si="60"/>
        <v>0</v>
      </c>
      <c r="AE19" s="218">
        <f t="shared" si="60"/>
        <v>0</v>
      </c>
      <c r="AF19" s="218">
        <f t="shared" si="60"/>
        <v>0</v>
      </c>
      <c r="AG19" s="218">
        <f t="shared" si="60"/>
        <v>0</v>
      </c>
      <c r="AH19" s="218">
        <f t="shared" si="60"/>
        <v>0</v>
      </c>
      <c r="AI19" s="218">
        <f t="shared" si="60"/>
        <v>0</v>
      </c>
      <c r="AJ19" s="218">
        <f t="shared" si="60"/>
        <v>0</v>
      </c>
      <c r="AK19" s="218">
        <f t="shared" si="60"/>
        <v>0</v>
      </c>
      <c r="AL19" s="218">
        <f t="shared" si="60"/>
        <v>0</v>
      </c>
      <c r="AM19" s="218">
        <f t="shared" si="60"/>
        <v>0</v>
      </c>
      <c r="AN19" s="218">
        <f t="shared" si="60"/>
        <v>0</v>
      </c>
      <c r="AO19" s="218">
        <f t="shared" si="60"/>
        <v>0</v>
      </c>
      <c r="AP19" s="218">
        <f t="shared" si="60"/>
        <v>0</v>
      </c>
      <c r="AQ19" s="218">
        <f t="shared" si="60"/>
        <v>0</v>
      </c>
      <c r="AR19" s="218">
        <f t="shared" si="60"/>
        <v>0</v>
      </c>
      <c r="AS19" s="218">
        <f t="shared" ref="AS19:AX19" si="61">SUM(AS15:AS18)</f>
        <v>0</v>
      </c>
      <c r="AT19" s="218">
        <f t="shared" si="61"/>
        <v>0</v>
      </c>
      <c r="AU19" s="218">
        <f t="shared" si="61"/>
        <v>0</v>
      </c>
      <c r="AV19" s="218">
        <f t="shared" si="61"/>
        <v>0</v>
      </c>
      <c r="AW19" s="218">
        <f t="shared" si="61"/>
        <v>0</v>
      </c>
      <c r="AX19" s="218">
        <f t="shared" si="61"/>
        <v>0</v>
      </c>
      <c r="AY19" s="218">
        <f t="shared" ref="AY19:BC19" si="62">SUM(AY15:AY18)</f>
        <v>0</v>
      </c>
      <c r="AZ19" s="218">
        <f t="shared" si="62"/>
        <v>0</v>
      </c>
      <c r="BA19" s="218">
        <f t="shared" si="62"/>
        <v>0</v>
      </c>
      <c r="BB19" s="218">
        <f t="shared" si="62"/>
        <v>0</v>
      </c>
      <c r="BC19" s="218">
        <f t="shared" si="62"/>
        <v>0</v>
      </c>
    </row>
    <row r="20" spans="1:55">
      <c r="C20" s="6"/>
    </row>
    <row r="21" spans="1:55">
      <c r="A21" s="3"/>
      <c r="B21" s="3"/>
      <c r="C21" s="203" t="s">
        <v>170</v>
      </c>
      <c r="E21" s="47" t="s">
        <v>131</v>
      </c>
    </row>
    <row r="22" spans="1:55" ht="14.45" thickBot="1">
      <c r="A22" s="33" t="s">
        <v>254</v>
      </c>
      <c r="B22" s="33"/>
      <c r="C22" s="213" t="s">
        <v>252</v>
      </c>
      <c r="D22" s="9"/>
      <c r="E22" s="214">
        <f>E14</f>
        <v>0</v>
      </c>
      <c r="F22" s="17">
        <f t="shared" ref="F22:AR22" si="63">+F14</f>
        <v>1</v>
      </c>
      <c r="G22" s="17">
        <f t="shared" si="63"/>
        <v>2</v>
      </c>
      <c r="H22" s="17">
        <f t="shared" si="63"/>
        <v>3</v>
      </c>
      <c r="I22" s="17">
        <f t="shared" si="63"/>
        <v>4</v>
      </c>
      <c r="J22" s="17">
        <f t="shared" si="63"/>
        <v>5</v>
      </c>
      <c r="K22" s="17">
        <f t="shared" si="63"/>
        <v>6</v>
      </c>
      <c r="L22" s="17">
        <f t="shared" si="63"/>
        <v>7</v>
      </c>
      <c r="M22" s="17">
        <f t="shared" si="63"/>
        <v>8</v>
      </c>
      <c r="N22" s="17">
        <f t="shared" si="63"/>
        <v>9</v>
      </c>
      <c r="O22" s="17">
        <f t="shared" si="63"/>
        <v>10</v>
      </c>
      <c r="P22" s="17">
        <f t="shared" si="63"/>
        <v>11</v>
      </c>
      <c r="Q22" s="17">
        <f t="shared" si="63"/>
        <v>12</v>
      </c>
      <c r="R22" s="17">
        <f t="shared" si="63"/>
        <v>13</v>
      </c>
      <c r="S22" s="17">
        <f t="shared" si="63"/>
        <v>14</v>
      </c>
      <c r="T22" s="17">
        <f t="shared" si="63"/>
        <v>15</v>
      </c>
      <c r="U22" s="17">
        <f t="shared" si="63"/>
        <v>16</v>
      </c>
      <c r="V22" s="17">
        <f t="shared" si="63"/>
        <v>17</v>
      </c>
      <c r="W22" s="17">
        <f t="shared" si="63"/>
        <v>18</v>
      </c>
      <c r="X22" s="17">
        <f t="shared" si="63"/>
        <v>19</v>
      </c>
      <c r="Y22" s="17">
        <f t="shared" si="63"/>
        <v>20</v>
      </c>
      <c r="Z22" s="17">
        <f t="shared" si="63"/>
        <v>21</v>
      </c>
      <c r="AA22" s="17">
        <f t="shared" si="63"/>
        <v>22</v>
      </c>
      <c r="AB22" s="17">
        <f t="shared" si="63"/>
        <v>23</v>
      </c>
      <c r="AC22" s="17">
        <f t="shared" si="63"/>
        <v>24</v>
      </c>
      <c r="AD22" s="17">
        <f t="shared" si="63"/>
        <v>25</v>
      </c>
      <c r="AE22" s="17">
        <f t="shared" si="63"/>
        <v>26</v>
      </c>
      <c r="AF22" s="17">
        <f t="shared" si="63"/>
        <v>27</v>
      </c>
      <c r="AG22" s="17">
        <f t="shared" si="63"/>
        <v>28</v>
      </c>
      <c r="AH22" s="17">
        <f t="shared" si="63"/>
        <v>29</v>
      </c>
      <c r="AI22" s="17">
        <f t="shared" si="63"/>
        <v>30</v>
      </c>
      <c r="AJ22" s="17">
        <f t="shared" si="63"/>
        <v>31</v>
      </c>
      <c r="AK22" s="17">
        <f t="shared" si="63"/>
        <v>32</v>
      </c>
      <c r="AL22" s="17">
        <f t="shared" si="63"/>
        <v>33</v>
      </c>
      <c r="AM22" s="17">
        <f t="shared" si="63"/>
        <v>34</v>
      </c>
      <c r="AN22" s="17">
        <f t="shared" si="63"/>
        <v>35</v>
      </c>
      <c r="AO22" s="17">
        <f t="shared" si="63"/>
        <v>36</v>
      </c>
      <c r="AP22" s="17">
        <f t="shared" si="63"/>
        <v>37</v>
      </c>
      <c r="AQ22" s="17">
        <f t="shared" si="63"/>
        <v>38</v>
      </c>
      <c r="AR22" s="17">
        <f t="shared" si="63"/>
        <v>39</v>
      </c>
      <c r="AS22" s="17">
        <f t="shared" ref="AS22:AX22" si="64">+AS14</f>
        <v>40</v>
      </c>
      <c r="AT22" s="17">
        <f t="shared" si="64"/>
        <v>41</v>
      </c>
      <c r="AU22" s="17">
        <f t="shared" si="64"/>
        <v>42</v>
      </c>
      <c r="AV22" s="17">
        <f t="shared" si="64"/>
        <v>43</v>
      </c>
      <c r="AW22" s="17">
        <f t="shared" si="64"/>
        <v>44</v>
      </c>
      <c r="AX22" s="17">
        <f t="shared" si="64"/>
        <v>45</v>
      </c>
      <c r="AY22" s="17">
        <f t="shared" ref="AY22:BC22" si="65">+AY14</f>
        <v>46</v>
      </c>
      <c r="AZ22" s="17">
        <f t="shared" si="65"/>
        <v>47</v>
      </c>
      <c r="BA22" s="17">
        <f t="shared" si="65"/>
        <v>48</v>
      </c>
      <c r="BB22" s="17">
        <f t="shared" si="65"/>
        <v>49</v>
      </c>
      <c r="BC22" s="17">
        <f t="shared" si="65"/>
        <v>50</v>
      </c>
    </row>
    <row r="23" spans="1:55">
      <c r="B23" s="2" t="str">
        <f>+'3. Base Year Operating Expenses'!I69</f>
        <v>Administrative</v>
      </c>
      <c r="C23" s="18">
        <f>+'3. Base Year Operating Expenses'!O69+1</f>
        <v>1</v>
      </c>
      <c r="E23" s="215">
        <f>+'3. Base Year Operating Expenses'!M69</f>
        <v>0</v>
      </c>
      <c r="F23" s="229">
        <f>+E23*$C$23</f>
        <v>0</v>
      </c>
      <c r="G23" s="229">
        <f t="shared" ref="G23:AR23" si="66">+F23*$C$23</f>
        <v>0</v>
      </c>
      <c r="H23" s="229">
        <f t="shared" si="66"/>
        <v>0</v>
      </c>
      <c r="I23" s="229">
        <f t="shared" si="66"/>
        <v>0</v>
      </c>
      <c r="J23" s="229">
        <f t="shared" si="66"/>
        <v>0</v>
      </c>
      <c r="K23" s="229">
        <f t="shared" si="66"/>
        <v>0</v>
      </c>
      <c r="L23" s="229">
        <f t="shared" si="66"/>
        <v>0</v>
      </c>
      <c r="M23" s="229">
        <f t="shared" si="66"/>
        <v>0</v>
      </c>
      <c r="N23" s="229">
        <f t="shared" si="66"/>
        <v>0</v>
      </c>
      <c r="O23" s="229">
        <f t="shared" si="66"/>
        <v>0</v>
      </c>
      <c r="P23" s="229">
        <f t="shared" si="66"/>
        <v>0</v>
      </c>
      <c r="Q23" s="229">
        <f t="shared" si="66"/>
        <v>0</v>
      </c>
      <c r="R23" s="229">
        <f t="shared" si="66"/>
        <v>0</v>
      </c>
      <c r="S23" s="229">
        <f t="shared" si="66"/>
        <v>0</v>
      </c>
      <c r="T23" s="229">
        <f t="shared" si="66"/>
        <v>0</v>
      </c>
      <c r="U23" s="229">
        <f t="shared" si="66"/>
        <v>0</v>
      </c>
      <c r="V23" s="229">
        <f t="shared" si="66"/>
        <v>0</v>
      </c>
      <c r="W23" s="229">
        <f t="shared" si="66"/>
        <v>0</v>
      </c>
      <c r="X23" s="229">
        <f t="shared" si="66"/>
        <v>0</v>
      </c>
      <c r="Y23" s="229">
        <f t="shared" si="66"/>
        <v>0</v>
      </c>
      <c r="Z23" s="229">
        <f t="shared" si="66"/>
        <v>0</v>
      </c>
      <c r="AA23" s="229">
        <f t="shared" si="66"/>
        <v>0</v>
      </c>
      <c r="AB23" s="229">
        <f t="shared" si="66"/>
        <v>0</v>
      </c>
      <c r="AC23" s="229">
        <f t="shared" si="66"/>
        <v>0</v>
      </c>
      <c r="AD23" s="229">
        <f t="shared" si="66"/>
        <v>0</v>
      </c>
      <c r="AE23" s="229">
        <f t="shared" si="66"/>
        <v>0</v>
      </c>
      <c r="AF23" s="229">
        <f t="shared" si="66"/>
        <v>0</v>
      </c>
      <c r="AG23" s="229">
        <f t="shared" si="66"/>
        <v>0</v>
      </c>
      <c r="AH23" s="229">
        <f t="shared" si="66"/>
        <v>0</v>
      </c>
      <c r="AI23" s="229">
        <f t="shared" si="66"/>
        <v>0</v>
      </c>
      <c r="AJ23" s="229">
        <f t="shared" si="66"/>
        <v>0</v>
      </c>
      <c r="AK23" s="229">
        <f t="shared" si="66"/>
        <v>0</v>
      </c>
      <c r="AL23" s="229">
        <f t="shared" si="66"/>
        <v>0</v>
      </c>
      <c r="AM23" s="229">
        <f t="shared" si="66"/>
        <v>0</v>
      </c>
      <c r="AN23" s="229">
        <f t="shared" si="66"/>
        <v>0</v>
      </c>
      <c r="AO23" s="229">
        <f t="shared" si="66"/>
        <v>0</v>
      </c>
      <c r="AP23" s="229">
        <f t="shared" si="66"/>
        <v>0</v>
      </c>
      <c r="AQ23" s="229">
        <f t="shared" si="66"/>
        <v>0</v>
      </c>
      <c r="AR23" s="229">
        <f t="shared" si="66"/>
        <v>0</v>
      </c>
      <c r="AS23" s="229">
        <f t="shared" ref="AS23" si="67">+AR23*$C$23</f>
        <v>0</v>
      </c>
      <c r="AT23" s="229">
        <f t="shared" ref="AT23" si="68">+AS23*$C$23</f>
        <v>0</v>
      </c>
      <c r="AU23" s="229">
        <f t="shared" ref="AU23" si="69">+AT23*$C$23</f>
        <v>0</v>
      </c>
      <c r="AV23" s="229">
        <f t="shared" ref="AV23" si="70">+AU23*$C$23</f>
        <v>0</v>
      </c>
      <c r="AW23" s="229">
        <f t="shared" ref="AW23" si="71">+AV23*$C$23</f>
        <v>0</v>
      </c>
      <c r="AX23" s="229">
        <f t="shared" ref="AX23" si="72">+AW23*$C$23</f>
        <v>0</v>
      </c>
      <c r="AY23" s="229">
        <f t="shared" ref="AY23" si="73">+AX23*$C$23</f>
        <v>0</v>
      </c>
      <c r="AZ23" s="229">
        <f t="shared" ref="AZ23" si="74">+AY23*$C$23</f>
        <v>0</v>
      </c>
      <c r="BA23" s="229">
        <f t="shared" ref="BA23" si="75">+AZ23*$C$23</f>
        <v>0</v>
      </c>
      <c r="BB23" s="229">
        <f t="shared" ref="BB23" si="76">+BA23*$C$23</f>
        <v>0</v>
      </c>
      <c r="BC23" s="229">
        <f t="shared" ref="BC23" si="77">+BB23*$C$23</f>
        <v>0</v>
      </c>
    </row>
    <row r="24" spans="1:55">
      <c r="B24" s="2" t="str">
        <f>+'3. Base Year Operating Expenses'!I70</f>
        <v>Salaries and Related Charges</v>
      </c>
      <c r="C24" s="19">
        <f>+'3. Base Year Operating Expenses'!O70+1</f>
        <v>1</v>
      </c>
      <c r="E24" s="216">
        <f>+'3. Base Year Operating Expenses'!M70</f>
        <v>0</v>
      </c>
      <c r="F24" s="230">
        <f>+E24*$C$24</f>
        <v>0</v>
      </c>
      <c r="G24" s="230">
        <f t="shared" ref="G24:AR24" si="78">+F24*$C$24</f>
        <v>0</v>
      </c>
      <c r="H24" s="230">
        <f t="shared" si="78"/>
        <v>0</v>
      </c>
      <c r="I24" s="230">
        <f t="shared" si="78"/>
        <v>0</v>
      </c>
      <c r="J24" s="230">
        <f t="shared" si="78"/>
        <v>0</v>
      </c>
      <c r="K24" s="230">
        <f t="shared" si="78"/>
        <v>0</v>
      </c>
      <c r="L24" s="230">
        <f t="shared" si="78"/>
        <v>0</v>
      </c>
      <c r="M24" s="230">
        <f t="shared" si="78"/>
        <v>0</v>
      </c>
      <c r="N24" s="230">
        <f t="shared" si="78"/>
        <v>0</v>
      </c>
      <c r="O24" s="230">
        <f t="shared" si="78"/>
        <v>0</v>
      </c>
      <c r="P24" s="230">
        <f t="shared" si="78"/>
        <v>0</v>
      </c>
      <c r="Q24" s="230">
        <f t="shared" si="78"/>
        <v>0</v>
      </c>
      <c r="R24" s="230">
        <f t="shared" si="78"/>
        <v>0</v>
      </c>
      <c r="S24" s="230">
        <f t="shared" si="78"/>
        <v>0</v>
      </c>
      <c r="T24" s="230">
        <f t="shared" si="78"/>
        <v>0</v>
      </c>
      <c r="U24" s="230">
        <f t="shared" si="78"/>
        <v>0</v>
      </c>
      <c r="V24" s="230">
        <f t="shared" si="78"/>
        <v>0</v>
      </c>
      <c r="W24" s="230">
        <f t="shared" si="78"/>
        <v>0</v>
      </c>
      <c r="X24" s="230">
        <f t="shared" si="78"/>
        <v>0</v>
      </c>
      <c r="Y24" s="230">
        <f t="shared" si="78"/>
        <v>0</v>
      </c>
      <c r="Z24" s="230">
        <f t="shared" si="78"/>
        <v>0</v>
      </c>
      <c r="AA24" s="230">
        <f t="shared" si="78"/>
        <v>0</v>
      </c>
      <c r="AB24" s="230">
        <f t="shared" si="78"/>
        <v>0</v>
      </c>
      <c r="AC24" s="230">
        <f t="shared" si="78"/>
        <v>0</v>
      </c>
      <c r="AD24" s="230">
        <f t="shared" si="78"/>
        <v>0</v>
      </c>
      <c r="AE24" s="230">
        <f t="shared" si="78"/>
        <v>0</v>
      </c>
      <c r="AF24" s="230">
        <f t="shared" si="78"/>
        <v>0</v>
      </c>
      <c r="AG24" s="230">
        <f t="shared" si="78"/>
        <v>0</v>
      </c>
      <c r="AH24" s="230">
        <f t="shared" si="78"/>
        <v>0</v>
      </c>
      <c r="AI24" s="230">
        <f t="shared" si="78"/>
        <v>0</v>
      </c>
      <c r="AJ24" s="230">
        <f t="shared" si="78"/>
        <v>0</v>
      </c>
      <c r="AK24" s="230">
        <f t="shared" si="78"/>
        <v>0</v>
      </c>
      <c r="AL24" s="230">
        <f t="shared" si="78"/>
        <v>0</v>
      </c>
      <c r="AM24" s="230">
        <f t="shared" si="78"/>
        <v>0</v>
      </c>
      <c r="AN24" s="230">
        <f t="shared" si="78"/>
        <v>0</v>
      </c>
      <c r="AO24" s="230">
        <f t="shared" si="78"/>
        <v>0</v>
      </c>
      <c r="AP24" s="230">
        <f t="shared" si="78"/>
        <v>0</v>
      </c>
      <c r="AQ24" s="230">
        <f t="shared" si="78"/>
        <v>0</v>
      </c>
      <c r="AR24" s="230">
        <f t="shared" si="78"/>
        <v>0</v>
      </c>
      <c r="AS24" s="230">
        <f t="shared" ref="AS24" si="79">+AR24*$C$24</f>
        <v>0</v>
      </c>
      <c r="AT24" s="230">
        <f t="shared" ref="AT24" si="80">+AS24*$C$24</f>
        <v>0</v>
      </c>
      <c r="AU24" s="230">
        <f t="shared" ref="AU24" si="81">+AT24*$C$24</f>
        <v>0</v>
      </c>
      <c r="AV24" s="230">
        <f t="shared" ref="AV24" si="82">+AU24*$C$24</f>
        <v>0</v>
      </c>
      <c r="AW24" s="230">
        <f t="shared" ref="AW24" si="83">+AV24*$C$24</f>
        <v>0</v>
      </c>
      <c r="AX24" s="230">
        <f t="shared" ref="AX24" si="84">+AW24*$C$24</f>
        <v>0</v>
      </c>
      <c r="AY24" s="230">
        <f t="shared" ref="AY24" si="85">+AX24*$C$24</f>
        <v>0</v>
      </c>
      <c r="AZ24" s="230">
        <f t="shared" ref="AZ24" si="86">+AY24*$C$24</f>
        <v>0</v>
      </c>
      <c r="BA24" s="230">
        <f t="shared" ref="BA24" si="87">+AZ24*$C$24</f>
        <v>0</v>
      </c>
      <c r="BB24" s="230">
        <f t="shared" ref="BB24" si="88">+BA24*$C$24</f>
        <v>0</v>
      </c>
      <c r="BC24" s="230">
        <f t="shared" ref="BC24" si="89">+BB24*$C$24</f>
        <v>0</v>
      </c>
    </row>
    <row r="25" spans="1:55">
      <c r="B25" s="2" t="str">
        <f>+'3. Base Year Operating Expenses'!I71</f>
        <v>Maintenance and Repairs</v>
      </c>
      <c r="C25" s="19">
        <f>+'3. Base Year Operating Expenses'!O71+1</f>
        <v>1</v>
      </c>
      <c r="E25" s="216">
        <f>+'3. Base Year Operating Expenses'!M71</f>
        <v>0</v>
      </c>
      <c r="F25" s="230">
        <f>+E25*$C$25</f>
        <v>0</v>
      </c>
      <c r="G25" s="230">
        <f t="shared" ref="G25:AR25" si="90">+F25*$C$25</f>
        <v>0</v>
      </c>
      <c r="H25" s="230">
        <f t="shared" si="90"/>
        <v>0</v>
      </c>
      <c r="I25" s="230">
        <f t="shared" si="90"/>
        <v>0</v>
      </c>
      <c r="J25" s="230">
        <f t="shared" si="90"/>
        <v>0</v>
      </c>
      <c r="K25" s="230">
        <f t="shared" si="90"/>
        <v>0</v>
      </c>
      <c r="L25" s="230">
        <f t="shared" si="90"/>
        <v>0</v>
      </c>
      <c r="M25" s="230">
        <f t="shared" si="90"/>
        <v>0</v>
      </c>
      <c r="N25" s="230">
        <f t="shared" si="90"/>
        <v>0</v>
      </c>
      <c r="O25" s="230">
        <f t="shared" si="90"/>
        <v>0</v>
      </c>
      <c r="P25" s="230">
        <f t="shared" si="90"/>
        <v>0</v>
      </c>
      <c r="Q25" s="230">
        <f t="shared" si="90"/>
        <v>0</v>
      </c>
      <c r="R25" s="230">
        <f t="shared" si="90"/>
        <v>0</v>
      </c>
      <c r="S25" s="230">
        <f t="shared" si="90"/>
        <v>0</v>
      </c>
      <c r="T25" s="230">
        <f t="shared" si="90"/>
        <v>0</v>
      </c>
      <c r="U25" s="230">
        <f t="shared" si="90"/>
        <v>0</v>
      </c>
      <c r="V25" s="230">
        <f t="shared" si="90"/>
        <v>0</v>
      </c>
      <c r="W25" s="230">
        <f t="shared" si="90"/>
        <v>0</v>
      </c>
      <c r="X25" s="230">
        <f t="shared" si="90"/>
        <v>0</v>
      </c>
      <c r="Y25" s="230">
        <f t="shared" si="90"/>
        <v>0</v>
      </c>
      <c r="Z25" s="230">
        <f t="shared" si="90"/>
        <v>0</v>
      </c>
      <c r="AA25" s="230">
        <f t="shared" si="90"/>
        <v>0</v>
      </c>
      <c r="AB25" s="230">
        <f t="shared" si="90"/>
        <v>0</v>
      </c>
      <c r="AC25" s="230">
        <f t="shared" si="90"/>
        <v>0</v>
      </c>
      <c r="AD25" s="230">
        <f t="shared" si="90"/>
        <v>0</v>
      </c>
      <c r="AE25" s="230">
        <f t="shared" si="90"/>
        <v>0</v>
      </c>
      <c r="AF25" s="230">
        <f t="shared" si="90"/>
        <v>0</v>
      </c>
      <c r="AG25" s="230">
        <f t="shared" si="90"/>
        <v>0</v>
      </c>
      <c r="AH25" s="230">
        <f t="shared" si="90"/>
        <v>0</v>
      </c>
      <c r="AI25" s="230">
        <f t="shared" si="90"/>
        <v>0</v>
      </c>
      <c r="AJ25" s="230">
        <f t="shared" si="90"/>
        <v>0</v>
      </c>
      <c r="AK25" s="230">
        <f t="shared" si="90"/>
        <v>0</v>
      </c>
      <c r="AL25" s="230">
        <f t="shared" si="90"/>
        <v>0</v>
      </c>
      <c r="AM25" s="230">
        <f t="shared" si="90"/>
        <v>0</v>
      </c>
      <c r="AN25" s="230">
        <f t="shared" si="90"/>
        <v>0</v>
      </c>
      <c r="AO25" s="230">
        <f t="shared" si="90"/>
        <v>0</v>
      </c>
      <c r="AP25" s="230">
        <f t="shared" si="90"/>
        <v>0</v>
      </c>
      <c r="AQ25" s="230">
        <f t="shared" si="90"/>
        <v>0</v>
      </c>
      <c r="AR25" s="230">
        <f t="shared" si="90"/>
        <v>0</v>
      </c>
      <c r="AS25" s="230">
        <f t="shared" ref="AS25" si="91">+AR25*$C$25</f>
        <v>0</v>
      </c>
      <c r="AT25" s="230">
        <f t="shared" ref="AT25" si="92">+AS25*$C$25</f>
        <v>0</v>
      </c>
      <c r="AU25" s="230">
        <f t="shared" ref="AU25" si="93">+AT25*$C$25</f>
        <v>0</v>
      </c>
      <c r="AV25" s="230">
        <f t="shared" ref="AV25" si="94">+AU25*$C$25</f>
        <v>0</v>
      </c>
      <c r="AW25" s="230">
        <f t="shared" ref="AW25" si="95">+AV25*$C$25</f>
        <v>0</v>
      </c>
      <c r="AX25" s="230">
        <f t="shared" ref="AX25" si="96">+AW25*$C$25</f>
        <v>0</v>
      </c>
      <c r="AY25" s="230">
        <f t="shared" ref="AY25" si="97">+AX25*$C$25</f>
        <v>0</v>
      </c>
      <c r="AZ25" s="230">
        <f t="shared" ref="AZ25" si="98">+AY25*$C$25</f>
        <v>0</v>
      </c>
      <c r="BA25" s="230">
        <f t="shared" ref="BA25" si="99">+AZ25*$C$25</f>
        <v>0</v>
      </c>
      <c r="BB25" s="230">
        <f t="shared" ref="BB25" si="100">+BA25*$C$25</f>
        <v>0</v>
      </c>
      <c r="BC25" s="230">
        <f t="shared" ref="BC25" si="101">+BB25*$C$25</f>
        <v>0</v>
      </c>
    </row>
    <row r="26" spans="1:55">
      <c r="B26" s="2" t="str">
        <f>+'3. Base Year Operating Expenses'!I72</f>
        <v>Maintenance Contracts</v>
      </c>
      <c r="C26" s="19">
        <f>+'3. Base Year Operating Expenses'!O72+1</f>
        <v>1</v>
      </c>
      <c r="E26" s="216">
        <f>+'3. Base Year Operating Expenses'!M72</f>
        <v>0</v>
      </c>
      <c r="F26" s="230">
        <f>+E26*$C$26</f>
        <v>0</v>
      </c>
      <c r="G26" s="230">
        <f t="shared" ref="G26:AR26" si="102">+F26*$C$26</f>
        <v>0</v>
      </c>
      <c r="H26" s="230">
        <f t="shared" si="102"/>
        <v>0</v>
      </c>
      <c r="I26" s="230">
        <f t="shared" si="102"/>
        <v>0</v>
      </c>
      <c r="J26" s="230">
        <f t="shared" si="102"/>
        <v>0</v>
      </c>
      <c r="K26" s="230">
        <f t="shared" si="102"/>
        <v>0</v>
      </c>
      <c r="L26" s="230">
        <f t="shared" si="102"/>
        <v>0</v>
      </c>
      <c r="M26" s="230">
        <f t="shared" si="102"/>
        <v>0</v>
      </c>
      <c r="N26" s="230">
        <f t="shared" si="102"/>
        <v>0</v>
      </c>
      <c r="O26" s="230">
        <f t="shared" si="102"/>
        <v>0</v>
      </c>
      <c r="P26" s="230">
        <f t="shared" si="102"/>
        <v>0</v>
      </c>
      <c r="Q26" s="230">
        <f t="shared" si="102"/>
        <v>0</v>
      </c>
      <c r="R26" s="230">
        <f t="shared" si="102"/>
        <v>0</v>
      </c>
      <c r="S26" s="230">
        <f t="shared" si="102"/>
        <v>0</v>
      </c>
      <c r="T26" s="230">
        <f t="shared" si="102"/>
        <v>0</v>
      </c>
      <c r="U26" s="230">
        <f t="shared" si="102"/>
        <v>0</v>
      </c>
      <c r="V26" s="230">
        <f t="shared" si="102"/>
        <v>0</v>
      </c>
      <c r="W26" s="230">
        <f t="shared" si="102"/>
        <v>0</v>
      </c>
      <c r="X26" s="230">
        <f t="shared" si="102"/>
        <v>0</v>
      </c>
      <c r="Y26" s="230">
        <f t="shared" si="102"/>
        <v>0</v>
      </c>
      <c r="Z26" s="230">
        <f t="shared" si="102"/>
        <v>0</v>
      </c>
      <c r="AA26" s="230">
        <f t="shared" si="102"/>
        <v>0</v>
      </c>
      <c r="AB26" s="230">
        <f t="shared" si="102"/>
        <v>0</v>
      </c>
      <c r="AC26" s="230">
        <f t="shared" si="102"/>
        <v>0</v>
      </c>
      <c r="AD26" s="230">
        <f t="shared" si="102"/>
        <v>0</v>
      </c>
      <c r="AE26" s="230">
        <f t="shared" si="102"/>
        <v>0</v>
      </c>
      <c r="AF26" s="230">
        <f t="shared" si="102"/>
        <v>0</v>
      </c>
      <c r="AG26" s="230">
        <f t="shared" si="102"/>
        <v>0</v>
      </c>
      <c r="AH26" s="230">
        <f t="shared" si="102"/>
        <v>0</v>
      </c>
      <c r="AI26" s="230">
        <f t="shared" si="102"/>
        <v>0</v>
      </c>
      <c r="AJ26" s="230">
        <f t="shared" si="102"/>
        <v>0</v>
      </c>
      <c r="AK26" s="230">
        <f t="shared" si="102"/>
        <v>0</v>
      </c>
      <c r="AL26" s="230">
        <f t="shared" si="102"/>
        <v>0</v>
      </c>
      <c r="AM26" s="230">
        <f t="shared" si="102"/>
        <v>0</v>
      </c>
      <c r="AN26" s="230">
        <f t="shared" si="102"/>
        <v>0</v>
      </c>
      <c r="AO26" s="230">
        <f t="shared" si="102"/>
        <v>0</v>
      </c>
      <c r="AP26" s="230">
        <f t="shared" si="102"/>
        <v>0</v>
      </c>
      <c r="AQ26" s="230">
        <f t="shared" si="102"/>
        <v>0</v>
      </c>
      <c r="AR26" s="230">
        <f t="shared" si="102"/>
        <v>0</v>
      </c>
      <c r="AS26" s="230">
        <f t="shared" ref="AS26" si="103">+AR26*$C$26</f>
        <v>0</v>
      </c>
      <c r="AT26" s="230">
        <f t="shared" ref="AT26" si="104">+AS26*$C$26</f>
        <v>0</v>
      </c>
      <c r="AU26" s="230">
        <f t="shared" ref="AU26" si="105">+AT26*$C$26</f>
        <v>0</v>
      </c>
      <c r="AV26" s="230">
        <f t="shared" ref="AV26" si="106">+AU26*$C$26</f>
        <v>0</v>
      </c>
      <c r="AW26" s="230">
        <f t="shared" ref="AW26" si="107">+AV26*$C$26</f>
        <v>0</v>
      </c>
      <c r="AX26" s="230">
        <f t="shared" ref="AX26" si="108">+AW26*$C$26</f>
        <v>0</v>
      </c>
      <c r="AY26" s="230">
        <f t="shared" ref="AY26" si="109">+AX26*$C$26</f>
        <v>0</v>
      </c>
      <c r="AZ26" s="230">
        <f t="shared" ref="AZ26" si="110">+AY26*$C$26</f>
        <v>0</v>
      </c>
      <c r="BA26" s="230">
        <f t="shared" ref="BA26" si="111">+AZ26*$C$26</f>
        <v>0</v>
      </c>
      <c r="BB26" s="230">
        <f t="shared" ref="BB26" si="112">+BA26*$C$26</f>
        <v>0</v>
      </c>
      <c r="BC26" s="230">
        <f t="shared" ref="BC26" si="113">+BB26*$C$26</f>
        <v>0</v>
      </c>
    </row>
    <row r="27" spans="1:55">
      <c r="B27" s="2" t="str">
        <f>+'3. Base Year Operating Expenses'!I73</f>
        <v>Utilities</v>
      </c>
      <c r="C27" s="19">
        <f>+'3. Base Year Operating Expenses'!O73+1</f>
        <v>1</v>
      </c>
      <c r="E27" s="216">
        <f>+'3. Base Year Operating Expenses'!M73</f>
        <v>0</v>
      </c>
      <c r="F27" s="230">
        <f>+E27*$C$27</f>
        <v>0</v>
      </c>
      <c r="G27" s="230">
        <f t="shared" ref="G27:AR27" si="114">+F27*$C$27</f>
        <v>0</v>
      </c>
      <c r="H27" s="230">
        <f t="shared" si="114"/>
        <v>0</v>
      </c>
      <c r="I27" s="230">
        <f t="shared" si="114"/>
        <v>0</v>
      </c>
      <c r="J27" s="230">
        <f t="shared" si="114"/>
        <v>0</v>
      </c>
      <c r="K27" s="230">
        <f t="shared" si="114"/>
        <v>0</v>
      </c>
      <c r="L27" s="230">
        <f t="shared" si="114"/>
        <v>0</v>
      </c>
      <c r="M27" s="230">
        <f t="shared" si="114"/>
        <v>0</v>
      </c>
      <c r="N27" s="230">
        <f t="shared" si="114"/>
        <v>0</v>
      </c>
      <c r="O27" s="230">
        <f t="shared" si="114"/>
        <v>0</v>
      </c>
      <c r="P27" s="230">
        <f t="shared" si="114"/>
        <v>0</v>
      </c>
      <c r="Q27" s="230">
        <f t="shared" si="114"/>
        <v>0</v>
      </c>
      <c r="R27" s="230">
        <f t="shared" si="114"/>
        <v>0</v>
      </c>
      <c r="S27" s="230">
        <f t="shared" si="114"/>
        <v>0</v>
      </c>
      <c r="T27" s="230">
        <f t="shared" si="114"/>
        <v>0</v>
      </c>
      <c r="U27" s="230">
        <f t="shared" si="114"/>
        <v>0</v>
      </c>
      <c r="V27" s="230">
        <f t="shared" si="114"/>
        <v>0</v>
      </c>
      <c r="W27" s="230">
        <f t="shared" si="114"/>
        <v>0</v>
      </c>
      <c r="X27" s="230">
        <f t="shared" si="114"/>
        <v>0</v>
      </c>
      <c r="Y27" s="230">
        <f t="shared" si="114"/>
        <v>0</v>
      </c>
      <c r="Z27" s="230">
        <f t="shared" si="114"/>
        <v>0</v>
      </c>
      <c r="AA27" s="230">
        <f t="shared" si="114"/>
        <v>0</v>
      </c>
      <c r="AB27" s="230">
        <f t="shared" si="114"/>
        <v>0</v>
      </c>
      <c r="AC27" s="230">
        <f t="shared" si="114"/>
        <v>0</v>
      </c>
      <c r="AD27" s="230">
        <f t="shared" si="114"/>
        <v>0</v>
      </c>
      <c r="AE27" s="230">
        <f t="shared" si="114"/>
        <v>0</v>
      </c>
      <c r="AF27" s="230">
        <f t="shared" si="114"/>
        <v>0</v>
      </c>
      <c r="AG27" s="230">
        <f t="shared" si="114"/>
        <v>0</v>
      </c>
      <c r="AH27" s="230">
        <f t="shared" si="114"/>
        <v>0</v>
      </c>
      <c r="AI27" s="230">
        <f t="shared" si="114"/>
        <v>0</v>
      </c>
      <c r="AJ27" s="230">
        <f t="shared" si="114"/>
        <v>0</v>
      </c>
      <c r="AK27" s="230">
        <f t="shared" si="114"/>
        <v>0</v>
      </c>
      <c r="AL27" s="230">
        <f t="shared" si="114"/>
        <v>0</v>
      </c>
      <c r="AM27" s="230">
        <f t="shared" si="114"/>
        <v>0</v>
      </c>
      <c r="AN27" s="230">
        <f t="shared" si="114"/>
        <v>0</v>
      </c>
      <c r="AO27" s="230">
        <f t="shared" si="114"/>
        <v>0</v>
      </c>
      <c r="AP27" s="230">
        <f t="shared" si="114"/>
        <v>0</v>
      </c>
      <c r="AQ27" s="230">
        <f t="shared" si="114"/>
        <v>0</v>
      </c>
      <c r="AR27" s="230">
        <f t="shared" si="114"/>
        <v>0</v>
      </c>
      <c r="AS27" s="230">
        <f t="shared" ref="AS27" si="115">+AR27*$C$27</f>
        <v>0</v>
      </c>
      <c r="AT27" s="230">
        <f t="shared" ref="AT27" si="116">+AS27*$C$27</f>
        <v>0</v>
      </c>
      <c r="AU27" s="230">
        <f t="shared" ref="AU27" si="117">+AT27*$C$27</f>
        <v>0</v>
      </c>
      <c r="AV27" s="230">
        <f t="shared" ref="AV27" si="118">+AU27*$C$27</f>
        <v>0</v>
      </c>
      <c r="AW27" s="230">
        <f t="shared" ref="AW27" si="119">+AV27*$C$27</f>
        <v>0</v>
      </c>
      <c r="AX27" s="230">
        <f t="shared" ref="AX27" si="120">+AW27*$C$27</f>
        <v>0</v>
      </c>
      <c r="AY27" s="230">
        <f t="shared" ref="AY27" si="121">+AX27*$C$27</f>
        <v>0</v>
      </c>
      <c r="AZ27" s="230">
        <f t="shared" ref="AZ27" si="122">+AY27*$C$27</f>
        <v>0</v>
      </c>
      <c r="BA27" s="230">
        <f t="shared" ref="BA27" si="123">+AZ27*$C$27</f>
        <v>0</v>
      </c>
      <c r="BB27" s="230">
        <f t="shared" ref="BB27" si="124">+BA27*$C$27</f>
        <v>0</v>
      </c>
      <c r="BC27" s="230">
        <f t="shared" ref="BC27" si="125">+BB27*$C$27</f>
        <v>0</v>
      </c>
    </row>
    <row r="28" spans="1:55">
      <c r="B28" s="2" t="str">
        <f>+'3. Base Year Operating Expenses'!I74</f>
        <v>Management Fee</v>
      </c>
      <c r="C28" s="19">
        <f>+'3. Base Year Operating Expenses'!O74+1</f>
        <v>1</v>
      </c>
      <c r="E28" s="216">
        <f>+'3. Base Year Operating Expenses'!M74</f>
        <v>0</v>
      </c>
      <c r="F28" s="230">
        <f>+E28*$C$28</f>
        <v>0</v>
      </c>
      <c r="G28" s="230">
        <f t="shared" ref="G28:AR28" si="126">+F28*$C$28</f>
        <v>0</v>
      </c>
      <c r="H28" s="230">
        <f t="shared" si="126"/>
        <v>0</v>
      </c>
      <c r="I28" s="230">
        <f t="shared" si="126"/>
        <v>0</v>
      </c>
      <c r="J28" s="230">
        <f t="shared" si="126"/>
        <v>0</v>
      </c>
      <c r="K28" s="230">
        <f t="shared" si="126"/>
        <v>0</v>
      </c>
      <c r="L28" s="230">
        <f t="shared" si="126"/>
        <v>0</v>
      </c>
      <c r="M28" s="230">
        <f t="shared" si="126"/>
        <v>0</v>
      </c>
      <c r="N28" s="230">
        <f t="shared" si="126"/>
        <v>0</v>
      </c>
      <c r="O28" s="230">
        <f t="shared" si="126"/>
        <v>0</v>
      </c>
      <c r="P28" s="230">
        <f t="shared" si="126"/>
        <v>0</v>
      </c>
      <c r="Q28" s="230">
        <f t="shared" si="126"/>
        <v>0</v>
      </c>
      <c r="R28" s="230">
        <f t="shared" si="126"/>
        <v>0</v>
      </c>
      <c r="S28" s="230">
        <f t="shared" si="126"/>
        <v>0</v>
      </c>
      <c r="T28" s="230">
        <f t="shared" si="126"/>
        <v>0</v>
      </c>
      <c r="U28" s="230">
        <f t="shared" si="126"/>
        <v>0</v>
      </c>
      <c r="V28" s="230">
        <f t="shared" si="126"/>
        <v>0</v>
      </c>
      <c r="W28" s="230">
        <f t="shared" si="126"/>
        <v>0</v>
      </c>
      <c r="X28" s="230">
        <f t="shared" si="126"/>
        <v>0</v>
      </c>
      <c r="Y28" s="230">
        <f t="shared" si="126"/>
        <v>0</v>
      </c>
      <c r="Z28" s="230">
        <f t="shared" si="126"/>
        <v>0</v>
      </c>
      <c r="AA28" s="230">
        <f t="shared" si="126"/>
        <v>0</v>
      </c>
      <c r="AB28" s="230">
        <f t="shared" si="126"/>
        <v>0</v>
      </c>
      <c r="AC28" s="230">
        <f t="shared" si="126"/>
        <v>0</v>
      </c>
      <c r="AD28" s="230">
        <f t="shared" si="126"/>
        <v>0</v>
      </c>
      <c r="AE28" s="230">
        <f t="shared" si="126"/>
        <v>0</v>
      </c>
      <c r="AF28" s="230">
        <f t="shared" si="126"/>
        <v>0</v>
      </c>
      <c r="AG28" s="230">
        <f t="shared" si="126"/>
        <v>0</v>
      </c>
      <c r="AH28" s="230">
        <f t="shared" si="126"/>
        <v>0</v>
      </c>
      <c r="AI28" s="230">
        <f t="shared" si="126"/>
        <v>0</v>
      </c>
      <c r="AJ28" s="230">
        <f t="shared" si="126"/>
        <v>0</v>
      </c>
      <c r="AK28" s="230">
        <f t="shared" si="126"/>
        <v>0</v>
      </c>
      <c r="AL28" s="230">
        <f t="shared" si="126"/>
        <v>0</v>
      </c>
      <c r="AM28" s="230">
        <f t="shared" si="126"/>
        <v>0</v>
      </c>
      <c r="AN28" s="230">
        <f t="shared" si="126"/>
        <v>0</v>
      </c>
      <c r="AO28" s="230">
        <f t="shared" si="126"/>
        <v>0</v>
      </c>
      <c r="AP28" s="230">
        <f t="shared" si="126"/>
        <v>0</v>
      </c>
      <c r="AQ28" s="230">
        <f t="shared" si="126"/>
        <v>0</v>
      </c>
      <c r="AR28" s="230">
        <f t="shared" si="126"/>
        <v>0</v>
      </c>
      <c r="AS28" s="230">
        <f t="shared" ref="AS28" si="127">+AR28*$C$28</f>
        <v>0</v>
      </c>
      <c r="AT28" s="230">
        <f t="shared" ref="AT28" si="128">+AS28*$C$28</f>
        <v>0</v>
      </c>
      <c r="AU28" s="230">
        <f t="shared" ref="AU28" si="129">+AT28*$C$28</f>
        <v>0</v>
      </c>
      <c r="AV28" s="230">
        <f t="shared" ref="AV28" si="130">+AU28*$C$28</f>
        <v>0</v>
      </c>
      <c r="AW28" s="230">
        <f t="shared" ref="AW28" si="131">+AV28*$C$28</f>
        <v>0</v>
      </c>
      <c r="AX28" s="230">
        <f t="shared" ref="AX28" si="132">+AW28*$C$28</f>
        <v>0</v>
      </c>
      <c r="AY28" s="230">
        <f t="shared" ref="AY28" si="133">+AX28*$C$28</f>
        <v>0</v>
      </c>
      <c r="AZ28" s="230">
        <f t="shared" ref="AZ28" si="134">+AY28*$C$28</f>
        <v>0</v>
      </c>
      <c r="BA28" s="230">
        <f t="shared" ref="BA28" si="135">+AZ28*$C$28</f>
        <v>0</v>
      </c>
      <c r="BB28" s="230">
        <f t="shared" ref="BB28" si="136">+BA28*$C$28</f>
        <v>0</v>
      </c>
      <c r="BC28" s="230">
        <f t="shared" ref="BC28" si="137">+BB28*$C$28</f>
        <v>0</v>
      </c>
    </row>
    <row r="29" spans="1:55" ht="15">
      <c r="B29" s="2" t="str">
        <f>+'3. Base Year Operating Expenses'!I75</f>
        <v>Real Estate Taxes</v>
      </c>
      <c r="C29" s="19">
        <f>+'3. Base Year Operating Expenses'!O75+1</f>
        <v>1</v>
      </c>
      <c r="E29" s="216">
        <f>+'3. Base Year Operating Expenses'!M75</f>
        <v>0</v>
      </c>
      <c r="F29" s="230">
        <f>+E29*$C$29</f>
        <v>0</v>
      </c>
      <c r="G29" s="230">
        <f t="shared" ref="G29:AR29" si="138">+F29*$C$29</f>
        <v>0</v>
      </c>
      <c r="H29" s="230">
        <f t="shared" si="138"/>
        <v>0</v>
      </c>
      <c r="I29" s="230">
        <f t="shared" si="138"/>
        <v>0</v>
      </c>
      <c r="J29" s="230">
        <f t="shared" si="138"/>
        <v>0</v>
      </c>
      <c r="K29" s="230">
        <f t="shared" si="138"/>
        <v>0</v>
      </c>
      <c r="L29" s="230">
        <f t="shared" si="138"/>
        <v>0</v>
      </c>
      <c r="M29" s="230">
        <f t="shared" si="138"/>
        <v>0</v>
      </c>
      <c r="N29" s="230">
        <f t="shared" si="138"/>
        <v>0</v>
      </c>
      <c r="O29" s="230">
        <f t="shared" si="138"/>
        <v>0</v>
      </c>
      <c r="P29" s="230">
        <f t="shared" si="138"/>
        <v>0</v>
      </c>
      <c r="Q29" s="230">
        <f t="shared" si="138"/>
        <v>0</v>
      </c>
      <c r="R29" s="230">
        <f t="shared" si="138"/>
        <v>0</v>
      </c>
      <c r="S29" s="230">
        <f t="shared" si="138"/>
        <v>0</v>
      </c>
      <c r="T29" s="230">
        <f t="shared" si="138"/>
        <v>0</v>
      </c>
      <c r="U29" s="230">
        <f t="shared" si="138"/>
        <v>0</v>
      </c>
      <c r="V29" s="230">
        <f t="shared" si="138"/>
        <v>0</v>
      </c>
      <c r="W29" s="230">
        <f t="shared" si="138"/>
        <v>0</v>
      </c>
      <c r="X29" s="230">
        <f t="shared" si="138"/>
        <v>0</v>
      </c>
      <c r="Y29" s="230">
        <f t="shared" si="138"/>
        <v>0</v>
      </c>
      <c r="Z29" s="230">
        <f t="shared" si="138"/>
        <v>0</v>
      </c>
      <c r="AA29" s="230">
        <f t="shared" si="138"/>
        <v>0</v>
      </c>
      <c r="AB29" s="230">
        <f t="shared" si="138"/>
        <v>0</v>
      </c>
      <c r="AC29" s="230">
        <f t="shared" si="138"/>
        <v>0</v>
      </c>
      <c r="AD29" s="230">
        <f t="shared" si="138"/>
        <v>0</v>
      </c>
      <c r="AE29" s="230">
        <f t="shared" si="138"/>
        <v>0</v>
      </c>
      <c r="AF29" s="230">
        <f t="shared" si="138"/>
        <v>0</v>
      </c>
      <c r="AG29" s="230">
        <f t="shared" si="138"/>
        <v>0</v>
      </c>
      <c r="AH29" s="230">
        <f t="shared" si="138"/>
        <v>0</v>
      </c>
      <c r="AI29" s="230">
        <f t="shared" si="138"/>
        <v>0</v>
      </c>
      <c r="AJ29" s="230">
        <f t="shared" si="138"/>
        <v>0</v>
      </c>
      <c r="AK29" s="230">
        <f t="shared" si="138"/>
        <v>0</v>
      </c>
      <c r="AL29" s="230">
        <f t="shared" si="138"/>
        <v>0</v>
      </c>
      <c r="AM29" s="230">
        <f t="shared" si="138"/>
        <v>0</v>
      </c>
      <c r="AN29" s="230">
        <f t="shared" si="138"/>
        <v>0</v>
      </c>
      <c r="AO29" s="230">
        <f t="shared" si="138"/>
        <v>0</v>
      </c>
      <c r="AP29" s="230">
        <f t="shared" si="138"/>
        <v>0</v>
      </c>
      <c r="AQ29" s="230">
        <f t="shared" si="138"/>
        <v>0</v>
      </c>
      <c r="AR29" s="230">
        <f t="shared" si="138"/>
        <v>0</v>
      </c>
      <c r="AS29" s="230">
        <f t="shared" ref="AS29" si="139">+AR29*$C$29</f>
        <v>0</v>
      </c>
      <c r="AT29" s="230">
        <f t="shared" ref="AT29" si="140">+AS29*$C$29</f>
        <v>0</v>
      </c>
      <c r="AU29" s="230">
        <f t="shared" ref="AU29" si="141">+AT29*$C$29</f>
        <v>0</v>
      </c>
      <c r="AV29" s="230">
        <f t="shared" ref="AV29" si="142">+AU29*$C$29</f>
        <v>0</v>
      </c>
      <c r="AW29" s="230">
        <f t="shared" ref="AW29" si="143">+AV29*$C$29</f>
        <v>0</v>
      </c>
      <c r="AX29" s="230">
        <f t="shared" ref="AX29" si="144">+AW29*$C$29</f>
        <v>0</v>
      </c>
      <c r="AY29" s="230">
        <f t="shared" ref="AY29" si="145">+AX29*$C$29</f>
        <v>0</v>
      </c>
      <c r="AZ29" s="230">
        <f t="shared" ref="AZ29" si="146">+AY29*$C$29</f>
        <v>0</v>
      </c>
      <c r="BA29" s="230">
        <f t="shared" ref="BA29" si="147">+AZ29*$C$29</f>
        <v>0</v>
      </c>
      <c r="BB29" s="230">
        <f t="shared" ref="BB29" si="148">+BA29*$C$29</f>
        <v>0</v>
      </c>
      <c r="BC29" s="230">
        <f t="shared" ref="BC29" si="149">+BB29*$C$29</f>
        <v>0</v>
      </c>
    </row>
    <row r="30" spans="1:55" ht="15">
      <c r="B30" s="2" t="str">
        <f>+'3. Base Year Operating Expenses'!I76</f>
        <v>Reserves</v>
      </c>
      <c r="C30" s="19">
        <f>+'3. Base Year Operating Expenses'!O76+1</f>
        <v>1</v>
      </c>
      <c r="E30" s="216">
        <f>+'3. Base Year Operating Expenses'!M76</f>
        <v>0</v>
      </c>
      <c r="F30" s="230">
        <f>+E30*$C$30</f>
        <v>0</v>
      </c>
      <c r="G30" s="230">
        <f t="shared" ref="G30:AR30" si="150">+F30*$C$30</f>
        <v>0</v>
      </c>
      <c r="H30" s="230">
        <f t="shared" si="150"/>
        <v>0</v>
      </c>
      <c r="I30" s="230">
        <f t="shared" si="150"/>
        <v>0</v>
      </c>
      <c r="J30" s="230">
        <f t="shared" si="150"/>
        <v>0</v>
      </c>
      <c r="K30" s="230">
        <f t="shared" si="150"/>
        <v>0</v>
      </c>
      <c r="L30" s="230">
        <f t="shared" si="150"/>
        <v>0</v>
      </c>
      <c r="M30" s="230">
        <f t="shared" si="150"/>
        <v>0</v>
      </c>
      <c r="N30" s="230">
        <f t="shared" si="150"/>
        <v>0</v>
      </c>
      <c r="O30" s="230">
        <f t="shared" si="150"/>
        <v>0</v>
      </c>
      <c r="P30" s="230">
        <f t="shared" si="150"/>
        <v>0</v>
      </c>
      <c r="Q30" s="230">
        <f t="shared" si="150"/>
        <v>0</v>
      </c>
      <c r="R30" s="230">
        <f t="shared" si="150"/>
        <v>0</v>
      </c>
      <c r="S30" s="230">
        <f t="shared" si="150"/>
        <v>0</v>
      </c>
      <c r="T30" s="230">
        <f t="shared" si="150"/>
        <v>0</v>
      </c>
      <c r="U30" s="230">
        <f t="shared" si="150"/>
        <v>0</v>
      </c>
      <c r="V30" s="230">
        <f t="shared" si="150"/>
        <v>0</v>
      </c>
      <c r="W30" s="230">
        <f t="shared" si="150"/>
        <v>0</v>
      </c>
      <c r="X30" s="230">
        <f t="shared" si="150"/>
        <v>0</v>
      </c>
      <c r="Y30" s="230">
        <f t="shared" si="150"/>
        <v>0</v>
      </c>
      <c r="Z30" s="230">
        <f t="shared" si="150"/>
        <v>0</v>
      </c>
      <c r="AA30" s="230">
        <f t="shared" si="150"/>
        <v>0</v>
      </c>
      <c r="AB30" s="230">
        <f t="shared" si="150"/>
        <v>0</v>
      </c>
      <c r="AC30" s="230">
        <f t="shared" si="150"/>
        <v>0</v>
      </c>
      <c r="AD30" s="230">
        <f t="shared" si="150"/>
        <v>0</v>
      </c>
      <c r="AE30" s="230">
        <f t="shared" si="150"/>
        <v>0</v>
      </c>
      <c r="AF30" s="230">
        <f t="shared" si="150"/>
        <v>0</v>
      </c>
      <c r="AG30" s="230">
        <f t="shared" si="150"/>
        <v>0</v>
      </c>
      <c r="AH30" s="230">
        <f t="shared" si="150"/>
        <v>0</v>
      </c>
      <c r="AI30" s="230">
        <f t="shared" si="150"/>
        <v>0</v>
      </c>
      <c r="AJ30" s="230">
        <f t="shared" si="150"/>
        <v>0</v>
      </c>
      <c r="AK30" s="230">
        <f t="shared" si="150"/>
        <v>0</v>
      </c>
      <c r="AL30" s="230">
        <f t="shared" si="150"/>
        <v>0</v>
      </c>
      <c r="AM30" s="230">
        <f t="shared" si="150"/>
        <v>0</v>
      </c>
      <c r="AN30" s="230">
        <f t="shared" si="150"/>
        <v>0</v>
      </c>
      <c r="AO30" s="230">
        <f t="shared" si="150"/>
        <v>0</v>
      </c>
      <c r="AP30" s="230">
        <f t="shared" si="150"/>
        <v>0</v>
      </c>
      <c r="AQ30" s="230">
        <f t="shared" si="150"/>
        <v>0</v>
      </c>
      <c r="AR30" s="230">
        <f t="shared" si="150"/>
        <v>0</v>
      </c>
      <c r="AS30" s="230">
        <f t="shared" ref="AS30" si="151">+AR30*$C$30</f>
        <v>0</v>
      </c>
      <c r="AT30" s="230">
        <f t="shared" ref="AT30" si="152">+AS30*$C$30</f>
        <v>0</v>
      </c>
      <c r="AU30" s="230">
        <f t="shared" ref="AU30" si="153">+AT30*$C$30</f>
        <v>0</v>
      </c>
      <c r="AV30" s="230">
        <f t="shared" ref="AV30" si="154">+AU30*$C$30</f>
        <v>0</v>
      </c>
      <c r="AW30" s="230">
        <f t="shared" ref="AW30" si="155">+AV30*$C$30</f>
        <v>0</v>
      </c>
      <c r="AX30" s="230">
        <f t="shared" ref="AX30" si="156">+AW30*$C$30</f>
        <v>0</v>
      </c>
      <c r="AY30" s="230">
        <f t="shared" ref="AY30" si="157">+AX30*$C$30</f>
        <v>0</v>
      </c>
      <c r="AZ30" s="230">
        <f t="shared" ref="AZ30" si="158">+AY30*$C$30</f>
        <v>0</v>
      </c>
      <c r="BA30" s="230">
        <f t="shared" ref="BA30" si="159">+AZ30*$C$30</f>
        <v>0</v>
      </c>
      <c r="BB30" s="230">
        <f t="shared" ref="BB30" si="160">+BA30*$C$30</f>
        <v>0</v>
      </c>
      <c r="BC30" s="230">
        <f t="shared" ref="BC30" si="161">+BB30*$C$30</f>
        <v>0</v>
      </c>
    </row>
    <row r="31" spans="1:55" s="3" customFormat="1" ht="15">
      <c r="A31" s="2"/>
      <c r="B31" s="2" t="s">
        <v>255</v>
      </c>
      <c r="C31" s="19">
        <f>+'3. Base Year Operating Expenses'!O77+1</f>
        <v>1</v>
      </c>
      <c r="D31" s="2"/>
      <c r="E31" s="216">
        <f>+'3. Base Year Operating Expenses'!M77</f>
        <v>0</v>
      </c>
      <c r="F31" s="230">
        <f>+E31*$C$30</f>
        <v>0</v>
      </c>
      <c r="G31" s="230">
        <f t="shared" ref="G31" si="162">+F31*$C$30</f>
        <v>0</v>
      </c>
      <c r="H31" s="230">
        <f t="shared" ref="H31" si="163">+G31*$C$30</f>
        <v>0</v>
      </c>
      <c r="I31" s="230">
        <f t="shared" ref="I31" si="164">+H31*$C$30</f>
        <v>0</v>
      </c>
      <c r="J31" s="230">
        <f t="shared" ref="J31" si="165">+I31*$C$30</f>
        <v>0</v>
      </c>
      <c r="K31" s="230">
        <f t="shared" ref="K31" si="166">+J31*$C$30</f>
        <v>0</v>
      </c>
      <c r="L31" s="230">
        <f t="shared" ref="L31" si="167">+K31*$C$30</f>
        <v>0</v>
      </c>
      <c r="M31" s="230">
        <f t="shared" ref="M31" si="168">+L31*$C$30</f>
        <v>0</v>
      </c>
      <c r="N31" s="230">
        <f t="shared" ref="N31" si="169">+M31*$C$30</f>
        <v>0</v>
      </c>
      <c r="O31" s="230">
        <f t="shared" ref="O31" si="170">+N31*$C$30</f>
        <v>0</v>
      </c>
      <c r="P31" s="230">
        <f t="shared" ref="P31" si="171">+O31*$C$30</f>
        <v>0</v>
      </c>
      <c r="Q31" s="230">
        <f t="shared" ref="Q31" si="172">+P31*$C$30</f>
        <v>0</v>
      </c>
      <c r="R31" s="230">
        <f t="shared" ref="R31" si="173">+Q31*$C$30</f>
        <v>0</v>
      </c>
      <c r="S31" s="230">
        <f t="shared" ref="S31" si="174">+R31*$C$30</f>
        <v>0</v>
      </c>
      <c r="T31" s="230">
        <f t="shared" ref="T31" si="175">+S31*$C$30</f>
        <v>0</v>
      </c>
      <c r="U31" s="230">
        <f t="shared" ref="U31" si="176">+T31*$C$30</f>
        <v>0</v>
      </c>
      <c r="V31" s="230">
        <f t="shared" ref="V31" si="177">+U31*$C$30</f>
        <v>0</v>
      </c>
      <c r="W31" s="230">
        <f t="shared" ref="W31" si="178">+V31*$C$30</f>
        <v>0</v>
      </c>
      <c r="X31" s="230">
        <f t="shared" ref="X31" si="179">+W31*$C$30</f>
        <v>0</v>
      </c>
      <c r="Y31" s="230">
        <f t="shared" ref="Y31" si="180">+X31*$C$30</f>
        <v>0</v>
      </c>
      <c r="Z31" s="230">
        <f t="shared" ref="Z31" si="181">+Y31*$C$30</f>
        <v>0</v>
      </c>
      <c r="AA31" s="230">
        <f t="shared" ref="AA31" si="182">+Z31*$C$30</f>
        <v>0</v>
      </c>
      <c r="AB31" s="230">
        <f t="shared" ref="AB31" si="183">+AA31*$C$30</f>
        <v>0</v>
      </c>
      <c r="AC31" s="230">
        <f t="shared" ref="AC31" si="184">+AB31*$C$30</f>
        <v>0</v>
      </c>
      <c r="AD31" s="230">
        <f t="shared" ref="AD31" si="185">+AC31*$C$30</f>
        <v>0</v>
      </c>
      <c r="AE31" s="230">
        <f t="shared" ref="AE31" si="186">+AD31*$C$30</f>
        <v>0</v>
      </c>
      <c r="AF31" s="230">
        <f t="shared" ref="AF31" si="187">+AE31*$C$30</f>
        <v>0</v>
      </c>
      <c r="AG31" s="230">
        <f t="shared" ref="AG31" si="188">+AF31*$C$30</f>
        <v>0</v>
      </c>
      <c r="AH31" s="230">
        <f t="shared" ref="AH31" si="189">+AG31*$C$30</f>
        <v>0</v>
      </c>
      <c r="AI31" s="230">
        <f t="shared" ref="AI31" si="190">+AH31*$C$30</f>
        <v>0</v>
      </c>
      <c r="AJ31" s="230">
        <f t="shared" ref="AJ31" si="191">+AI31*$C$30</f>
        <v>0</v>
      </c>
      <c r="AK31" s="230">
        <f t="shared" ref="AK31" si="192">+AJ31*$C$30</f>
        <v>0</v>
      </c>
      <c r="AL31" s="230">
        <f t="shared" ref="AL31" si="193">+AK31*$C$30</f>
        <v>0</v>
      </c>
      <c r="AM31" s="230">
        <f t="shared" ref="AM31" si="194">+AL31*$C$30</f>
        <v>0</v>
      </c>
      <c r="AN31" s="230">
        <f t="shared" ref="AN31" si="195">+AM31*$C$30</f>
        <v>0</v>
      </c>
      <c r="AO31" s="230">
        <f t="shared" ref="AO31" si="196">+AN31*$C$30</f>
        <v>0</v>
      </c>
      <c r="AP31" s="230">
        <f t="shared" ref="AP31" si="197">+AO31*$C$30</f>
        <v>0</v>
      </c>
      <c r="AQ31" s="230">
        <f t="shared" ref="AQ31" si="198">+AP31*$C$30</f>
        <v>0</v>
      </c>
      <c r="AR31" s="230">
        <f t="shared" ref="AR31" si="199">+AQ31*$C$30</f>
        <v>0</v>
      </c>
      <c r="AS31" s="230">
        <f t="shared" ref="AS31" si="200">+AR31*$C$30</f>
        <v>0</v>
      </c>
      <c r="AT31" s="230">
        <f t="shared" ref="AT31" si="201">+AS31*$C$30</f>
        <v>0</v>
      </c>
      <c r="AU31" s="230">
        <f t="shared" ref="AU31" si="202">+AT31*$C$30</f>
        <v>0</v>
      </c>
      <c r="AV31" s="230">
        <f t="shared" ref="AV31" si="203">+AU31*$C$30</f>
        <v>0</v>
      </c>
      <c r="AW31" s="230">
        <f t="shared" ref="AW31" si="204">+AV31*$C$30</f>
        <v>0</v>
      </c>
      <c r="AX31" s="230">
        <f t="shared" ref="AX31" si="205">+AW31*$C$30</f>
        <v>0</v>
      </c>
      <c r="AY31" s="230">
        <f t="shared" ref="AY31" si="206">+AX31*$C$30</f>
        <v>0</v>
      </c>
      <c r="AZ31" s="230">
        <f t="shared" ref="AZ31" si="207">+AY31*$C$30</f>
        <v>0</v>
      </c>
      <c r="BA31" s="230">
        <f t="shared" ref="BA31" si="208">+AZ31*$C$30</f>
        <v>0</v>
      </c>
      <c r="BB31" s="230">
        <f t="shared" ref="BB31" si="209">+BA31*$C$30</f>
        <v>0</v>
      </c>
      <c r="BC31" s="230">
        <f t="shared" ref="BC31" si="210">+BB31*$C$30</f>
        <v>0</v>
      </c>
    </row>
    <row r="32" spans="1:55" ht="15">
      <c r="B32" s="20" t="s">
        <v>244</v>
      </c>
      <c r="E32" s="218">
        <f>SUM(E23:E31)</f>
        <v>0</v>
      </c>
      <c r="F32" s="218">
        <f t="shared" ref="F32:AR32" si="211">SUM(F23:F30)</f>
        <v>0</v>
      </c>
      <c r="G32" s="218">
        <f t="shared" si="211"/>
        <v>0</v>
      </c>
      <c r="H32" s="218">
        <f t="shared" si="211"/>
        <v>0</v>
      </c>
      <c r="I32" s="218">
        <f t="shared" si="211"/>
        <v>0</v>
      </c>
      <c r="J32" s="218">
        <f t="shared" si="211"/>
        <v>0</v>
      </c>
      <c r="K32" s="218">
        <f t="shared" si="211"/>
        <v>0</v>
      </c>
      <c r="L32" s="218">
        <f t="shared" si="211"/>
        <v>0</v>
      </c>
      <c r="M32" s="218">
        <f t="shared" si="211"/>
        <v>0</v>
      </c>
      <c r="N32" s="218">
        <f t="shared" si="211"/>
        <v>0</v>
      </c>
      <c r="O32" s="218">
        <f t="shared" si="211"/>
        <v>0</v>
      </c>
      <c r="P32" s="218">
        <f t="shared" si="211"/>
        <v>0</v>
      </c>
      <c r="Q32" s="218">
        <f t="shared" si="211"/>
        <v>0</v>
      </c>
      <c r="R32" s="218">
        <f t="shared" si="211"/>
        <v>0</v>
      </c>
      <c r="S32" s="218">
        <f t="shared" si="211"/>
        <v>0</v>
      </c>
      <c r="T32" s="218">
        <f t="shared" si="211"/>
        <v>0</v>
      </c>
      <c r="U32" s="218">
        <f t="shared" si="211"/>
        <v>0</v>
      </c>
      <c r="V32" s="218">
        <f t="shared" si="211"/>
        <v>0</v>
      </c>
      <c r="W32" s="218">
        <f t="shared" si="211"/>
        <v>0</v>
      </c>
      <c r="X32" s="218">
        <f t="shared" si="211"/>
        <v>0</v>
      </c>
      <c r="Y32" s="218">
        <f t="shared" si="211"/>
        <v>0</v>
      </c>
      <c r="Z32" s="218">
        <f t="shared" si="211"/>
        <v>0</v>
      </c>
      <c r="AA32" s="218">
        <f t="shared" si="211"/>
        <v>0</v>
      </c>
      <c r="AB32" s="218">
        <f t="shared" si="211"/>
        <v>0</v>
      </c>
      <c r="AC32" s="218">
        <f t="shared" si="211"/>
        <v>0</v>
      </c>
      <c r="AD32" s="218">
        <f t="shared" si="211"/>
        <v>0</v>
      </c>
      <c r="AE32" s="218">
        <f t="shared" si="211"/>
        <v>0</v>
      </c>
      <c r="AF32" s="218">
        <f t="shared" si="211"/>
        <v>0</v>
      </c>
      <c r="AG32" s="218">
        <f t="shared" si="211"/>
        <v>0</v>
      </c>
      <c r="AH32" s="218">
        <f t="shared" si="211"/>
        <v>0</v>
      </c>
      <c r="AI32" s="218">
        <f t="shared" si="211"/>
        <v>0</v>
      </c>
      <c r="AJ32" s="218">
        <f t="shared" si="211"/>
        <v>0</v>
      </c>
      <c r="AK32" s="218">
        <f t="shared" si="211"/>
        <v>0</v>
      </c>
      <c r="AL32" s="218">
        <f t="shared" si="211"/>
        <v>0</v>
      </c>
      <c r="AM32" s="218">
        <f t="shared" si="211"/>
        <v>0</v>
      </c>
      <c r="AN32" s="218">
        <f t="shared" si="211"/>
        <v>0</v>
      </c>
      <c r="AO32" s="218">
        <f t="shared" si="211"/>
        <v>0</v>
      </c>
      <c r="AP32" s="218">
        <f t="shared" si="211"/>
        <v>0</v>
      </c>
      <c r="AQ32" s="218">
        <f t="shared" si="211"/>
        <v>0</v>
      </c>
      <c r="AR32" s="218">
        <f t="shared" si="211"/>
        <v>0</v>
      </c>
      <c r="AS32" s="218">
        <f t="shared" ref="AS32:AX32" si="212">SUM(AS23:AS30)</f>
        <v>0</v>
      </c>
      <c r="AT32" s="218">
        <f t="shared" si="212"/>
        <v>0</v>
      </c>
      <c r="AU32" s="218">
        <f t="shared" si="212"/>
        <v>0</v>
      </c>
      <c r="AV32" s="218">
        <f t="shared" si="212"/>
        <v>0</v>
      </c>
      <c r="AW32" s="218">
        <f t="shared" si="212"/>
        <v>0</v>
      </c>
      <c r="AX32" s="218">
        <f t="shared" si="212"/>
        <v>0</v>
      </c>
      <c r="AY32" s="218">
        <f t="shared" ref="AY32:BC32" si="213">SUM(AY23:AY30)</f>
        <v>0</v>
      </c>
      <c r="AZ32" s="218">
        <f t="shared" si="213"/>
        <v>0</v>
      </c>
      <c r="BA32" s="218">
        <f t="shared" si="213"/>
        <v>0</v>
      </c>
      <c r="BB32" s="218">
        <f t="shared" si="213"/>
        <v>0</v>
      </c>
      <c r="BC32" s="218">
        <f t="shared" si="213"/>
        <v>0</v>
      </c>
    </row>
    <row r="33" spans="1:55">
      <c r="B33" s="5"/>
    </row>
    <row r="34" spans="1:55">
      <c r="E34" s="47" t="s">
        <v>131</v>
      </c>
    </row>
    <row r="35" spans="1:55" ht="14.45" thickBot="1">
      <c r="A35" s="33" t="s">
        <v>256</v>
      </c>
      <c r="B35" s="33"/>
      <c r="C35" s="9"/>
      <c r="D35" s="9"/>
      <c r="E35" s="214">
        <f>E14</f>
        <v>0</v>
      </c>
      <c r="F35" s="17">
        <f t="shared" ref="F35:AR35" si="214">+F22</f>
        <v>1</v>
      </c>
      <c r="G35" s="17">
        <f t="shared" si="214"/>
        <v>2</v>
      </c>
      <c r="H35" s="17">
        <f t="shared" si="214"/>
        <v>3</v>
      </c>
      <c r="I35" s="17">
        <f t="shared" si="214"/>
        <v>4</v>
      </c>
      <c r="J35" s="17">
        <f t="shared" si="214"/>
        <v>5</v>
      </c>
      <c r="K35" s="17">
        <f t="shared" si="214"/>
        <v>6</v>
      </c>
      <c r="L35" s="17">
        <f t="shared" si="214"/>
        <v>7</v>
      </c>
      <c r="M35" s="17">
        <f t="shared" si="214"/>
        <v>8</v>
      </c>
      <c r="N35" s="17">
        <f t="shared" si="214"/>
        <v>9</v>
      </c>
      <c r="O35" s="17">
        <f t="shared" si="214"/>
        <v>10</v>
      </c>
      <c r="P35" s="17">
        <f t="shared" si="214"/>
        <v>11</v>
      </c>
      <c r="Q35" s="17">
        <f t="shared" si="214"/>
        <v>12</v>
      </c>
      <c r="R35" s="17">
        <f t="shared" si="214"/>
        <v>13</v>
      </c>
      <c r="S35" s="17">
        <f t="shared" si="214"/>
        <v>14</v>
      </c>
      <c r="T35" s="17">
        <f t="shared" si="214"/>
        <v>15</v>
      </c>
      <c r="U35" s="17">
        <f t="shared" si="214"/>
        <v>16</v>
      </c>
      <c r="V35" s="17">
        <f t="shared" si="214"/>
        <v>17</v>
      </c>
      <c r="W35" s="17">
        <f t="shared" si="214"/>
        <v>18</v>
      </c>
      <c r="X35" s="17">
        <f t="shared" si="214"/>
        <v>19</v>
      </c>
      <c r="Y35" s="17">
        <f t="shared" si="214"/>
        <v>20</v>
      </c>
      <c r="Z35" s="17">
        <f t="shared" si="214"/>
        <v>21</v>
      </c>
      <c r="AA35" s="17">
        <f t="shared" si="214"/>
        <v>22</v>
      </c>
      <c r="AB35" s="17">
        <f t="shared" si="214"/>
        <v>23</v>
      </c>
      <c r="AC35" s="17">
        <f t="shared" si="214"/>
        <v>24</v>
      </c>
      <c r="AD35" s="17">
        <f t="shared" si="214"/>
        <v>25</v>
      </c>
      <c r="AE35" s="17">
        <f t="shared" si="214"/>
        <v>26</v>
      </c>
      <c r="AF35" s="17">
        <f t="shared" si="214"/>
        <v>27</v>
      </c>
      <c r="AG35" s="17">
        <f t="shared" si="214"/>
        <v>28</v>
      </c>
      <c r="AH35" s="17">
        <f t="shared" si="214"/>
        <v>29</v>
      </c>
      <c r="AI35" s="17">
        <f t="shared" si="214"/>
        <v>30</v>
      </c>
      <c r="AJ35" s="17">
        <f t="shared" si="214"/>
        <v>31</v>
      </c>
      <c r="AK35" s="17">
        <f t="shared" si="214"/>
        <v>32</v>
      </c>
      <c r="AL35" s="17">
        <f t="shared" si="214"/>
        <v>33</v>
      </c>
      <c r="AM35" s="17">
        <f t="shared" si="214"/>
        <v>34</v>
      </c>
      <c r="AN35" s="17">
        <f t="shared" si="214"/>
        <v>35</v>
      </c>
      <c r="AO35" s="17">
        <f t="shared" si="214"/>
        <v>36</v>
      </c>
      <c r="AP35" s="17">
        <f t="shared" si="214"/>
        <v>37</v>
      </c>
      <c r="AQ35" s="17">
        <f t="shared" si="214"/>
        <v>38</v>
      </c>
      <c r="AR35" s="17">
        <f t="shared" si="214"/>
        <v>39</v>
      </c>
      <c r="AS35" s="17">
        <f t="shared" ref="AS35:AX35" si="215">+AS22</f>
        <v>40</v>
      </c>
      <c r="AT35" s="17">
        <f t="shared" si="215"/>
        <v>41</v>
      </c>
      <c r="AU35" s="17">
        <f t="shared" si="215"/>
        <v>42</v>
      </c>
      <c r="AV35" s="17">
        <f t="shared" si="215"/>
        <v>43</v>
      </c>
      <c r="AW35" s="17">
        <f t="shared" si="215"/>
        <v>44</v>
      </c>
      <c r="AX35" s="17">
        <f t="shared" si="215"/>
        <v>45</v>
      </c>
      <c r="AY35" s="17">
        <f t="shared" ref="AY35:BC35" si="216">+AY22</f>
        <v>46</v>
      </c>
      <c r="AZ35" s="17">
        <f t="shared" si="216"/>
        <v>47</v>
      </c>
      <c r="BA35" s="17">
        <f t="shared" si="216"/>
        <v>48</v>
      </c>
      <c r="BB35" s="17">
        <f t="shared" si="216"/>
        <v>49</v>
      </c>
      <c r="BC35" s="17">
        <f t="shared" si="216"/>
        <v>50</v>
      </c>
    </row>
    <row r="36" spans="1:55">
      <c r="B36" s="2" t="str">
        <f>+B19</f>
        <v>Total Income</v>
      </c>
      <c r="E36" s="215">
        <f>+E19</f>
        <v>0</v>
      </c>
      <c r="F36" s="229">
        <f t="shared" ref="F36:AR36" si="217">+F19</f>
        <v>0</v>
      </c>
      <c r="G36" s="229">
        <f t="shared" si="217"/>
        <v>0</v>
      </c>
      <c r="H36" s="229">
        <f t="shared" si="217"/>
        <v>0</v>
      </c>
      <c r="I36" s="229">
        <f t="shared" si="217"/>
        <v>0</v>
      </c>
      <c r="J36" s="229">
        <f t="shared" si="217"/>
        <v>0</v>
      </c>
      <c r="K36" s="229">
        <f t="shared" si="217"/>
        <v>0</v>
      </c>
      <c r="L36" s="229">
        <f t="shared" si="217"/>
        <v>0</v>
      </c>
      <c r="M36" s="229">
        <f t="shared" si="217"/>
        <v>0</v>
      </c>
      <c r="N36" s="229">
        <f t="shared" si="217"/>
        <v>0</v>
      </c>
      <c r="O36" s="229">
        <f t="shared" si="217"/>
        <v>0</v>
      </c>
      <c r="P36" s="229">
        <f t="shared" si="217"/>
        <v>0</v>
      </c>
      <c r="Q36" s="229">
        <f t="shared" si="217"/>
        <v>0</v>
      </c>
      <c r="R36" s="229">
        <f t="shared" si="217"/>
        <v>0</v>
      </c>
      <c r="S36" s="229">
        <f t="shared" si="217"/>
        <v>0</v>
      </c>
      <c r="T36" s="229">
        <f t="shared" si="217"/>
        <v>0</v>
      </c>
      <c r="U36" s="229">
        <f t="shared" si="217"/>
        <v>0</v>
      </c>
      <c r="V36" s="229">
        <f t="shared" si="217"/>
        <v>0</v>
      </c>
      <c r="W36" s="229">
        <f t="shared" si="217"/>
        <v>0</v>
      </c>
      <c r="X36" s="229">
        <f t="shared" si="217"/>
        <v>0</v>
      </c>
      <c r="Y36" s="229">
        <f t="shared" si="217"/>
        <v>0</v>
      </c>
      <c r="Z36" s="229">
        <f t="shared" si="217"/>
        <v>0</v>
      </c>
      <c r="AA36" s="229">
        <f t="shared" si="217"/>
        <v>0</v>
      </c>
      <c r="AB36" s="229">
        <f t="shared" si="217"/>
        <v>0</v>
      </c>
      <c r="AC36" s="229">
        <f t="shared" si="217"/>
        <v>0</v>
      </c>
      <c r="AD36" s="229">
        <f t="shared" si="217"/>
        <v>0</v>
      </c>
      <c r="AE36" s="229">
        <f t="shared" si="217"/>
        <v>0</v>
      </c>
      <c r="AF36" s="229">
        <f t="shared" si="217"/>
        <v>0</v>
      </c>
      <c r="AG36" s="229">
        <f t="shared" si="217"/>
        <v>0</v>
      </c>
      <c r="AH36" s="229">
        <f t="shared" si="217"/>
        <v>0</v>
      </c>
      <c r="AI36" s="229">
        <f t="shared" si="217"/>
        <v>0</v>
      </c>
      <c r="AJ36" s="229">
        <f t="shared" si="217"/>
        <v>0</v>
      </c>
      <c r="AK36" s="229">
        <f t="shared" si="217"/>
        <v>0</v>
      </c>
      <c r="AL36" s="229">
        <f t="shared" si="217"/>
        <v>0</v>
      </c>
      <c r="AM36" s="229">
        <f t="shared" si="217"/>
        <v>0</v>
      </c>
      <c r="AN36" s="229">
        <f t="shared" si="217"/>
        <v>0</v>
      </c>
      <c r="AO36" s="229">
        <f t="shared" si="217"/>
        <v>0</v>
      </c>
      <c r="AP36" s="229">
        <f t="shared" si="217"/>
        <v>0</v>
      </c>
      <c r="AQ36" s="229">
        <f t="shared" si="217"/>
        <v>0</v>
      </c>
      <c r="AR36" s="229">
        <f t="shared" si="217"/>
        <v>0</v>
      </c>
      <c r="AS36" s="229">
        <f t="shared" ref="AS36:AX36" si="218">+AS19</f>
        <v>0</v>
      </c>
      <c r="AT36" s="229">
        <f t="shared" si="218"/>
        <v>0</v>
      </c>
      <c r="AU36" s="229">
        <f t="shared" si="218"/>
        <v>0</v>
      </c>
      <c r="AV36" s="229">
        <f t="shared" si="218"/>
        <v>0</v>
      </c>
      <c r="AW36" s="229">
        <f t="shared" si="218"/>
        <v>0</v>
      </c>
      <c r="AX36" s="229">
        <f t="shared" si="218"/>
        <v>0</v>
      </c>
      <c r="AY36" s="229">
        <f t="shared" ref="AY36:BC36" si="219">+AY19</f>
        <v>0</v>
      </c>
      <c r="AZ36" s="229">
        <f t="shared" si="219"/>
        <v>0</v>
      </c>
      <c r="BA36" s="229">
        <f t="shared" si="219"/>
        <v>0</v>
      </c>
      <c r="BB36" s="229">
        <f t="shared" si="219"/>
        <v>0</v>
      </c>
      <c r="BC36" s="229">
        <f t="shared" si="219"/>
        <v>0</v>
      </c>
    </row>
    <row r="37" spans="1:55" ht="14.45" thickBot="1">
      <c r="B37" s="2" t="str">
        <f>+B32</f>
        <v>Total Expenses</v>
      </c>
      <c r="E37" s="217">
        <f>+E32</f>
        <v>0</v>
      </c>
      <c r="F37" s="231">
        <f t="shared" ref="F37:AR37" si="220">+F32</f>
        <v>0</v>
      </c>
      <c r="G37" s="231">
        <f t="shared" si="220"/>
        <v>0</v>
      </c>
      <c r="H37" s="231">
        <f t="shared" si="220"/>
        <v>0</v>
      </c>
      <c r="I37" s="231">
        <f t="shared" si="220"/>
        <v>0</v>
      </c>
      <c r="J37" s="231">
        <f t="shared" si="220"/>
        <v>0</v>
      </c>
      <c r="K37" s="231">
        <f t="shared" si="220"/>
        <v>0</v>
      </c>
      <c r="L37" s="231">
        <f t="shared" si="220"/>
        <v>0</v>
      </c>
      <c r="M37" s="231">
        <f t="shared" si="220"/>
        <v>0</v>
      </c>
      <c r="N37" s="231">
        <f t="shared" si="220"/>
        <v>0</v>
      </c>
      <c r="O37" s="231">
        <f t="shared" si="220"/>
        <v>0</v>
      </c>
      <c r="P37" s="231">
        <f t="shared" si="220"/>
        <v>0</v>
      </c>
      <c r="Q37" s="231">
        <f t="shared" si="220"/>
        <v>0</v>
      </c>
      <c r="R37" s="231">
        <f t="shared" si="220"/>
        <v>0</v>
      </c>
      <c r="S37" s="231">
        <f t="shared" si="220"/>
        <v>0</v>
      </c>
      <c r="T37" s="231">
        <f t="shared" si="220"/>
        <v>0</v>
      </c>
      <c r="U37" s="231">
        <f t="shared" si="220"/>
        <v>0</v>
      </c>
      <c r="V37" s="231">
        <f t="shared" si="220"/>
        <v>0</v>
      </c>
      <c r="W37" s="231">
        <f t="shared" si="220"/>
        <v>0</v>
      </c>
      <c r="X37" s="231">
        <f t="shared" si="220"/>
        <v>0</v>
      </c>
      <c r="Y37" s="231">
        <f t="shared" si="220"/>
        <v>0</v>
      </c>
      <c r="Z37" s="231">
        <f t="shared" si="220"/>
        <v>0</v>
      </c>
      <c r="AA37" s="231">
        <f t="shared" si="220"/>
        <v>0</v>
      </c>
      <c r="AB37" s="231">
        <f t="shared" si="220"/>
        <v>0</v>
      </c>
      <c r="AC37" s="231">
        <f t="shared" si="220"/>
        <v>0</v>
      </c>
      <c r="AD37" s="231">
        <f t="shared" si="220"/>
        <v>0</v>
      </c>
      <c r="AE37" s="231">
        <f t="shared" si="220"/>
        <v>0</v>
      </c>
      <c r="AF37" s="231">
        <f t="shared" si="220"/>
        <v>0</v>
      </c>
      <c r="AG37" s="231">
        <f t="shared" si="220"/>
        <v>0</v>
      </c>
      <c r="AH37" s="231">
        <f t="shared" si="220"/>
        <v>0</v>
      </c>
      <c r="AI37" s="231">
        <f t="shared" si="220"/>
        <v>0</v>
      </c>
      <c r="AJ37" s="231">
        <f t="shared" si="220"/>
        <v>0</v>
      </c>
      <c r="AK37" s="231">
        <f t="shared" si="220"/>
        <v>0</v>
      </c>
      <c r="AL37" s="231">
        <f t="shared" si="220"/>
        <v>0</v>
      </c>
      <c r="AM37" s="231">
        <f t="shared" si="220"/>
        <v>0</v>
      </c>
      <c r="AN37" s="231">
        <f t="shared" si="220"/>
        <v>0</v>
      </c>
      <c r="AO37" s="231">
        <f t="shared" si="220"/>
        <v>0</v>
      </c>
      <c r="AP37" s="231">
        <f t="shared" si="220"/>
        <v>0</v>
      </c>
      <c r="AQ37" s="231">
        <f t="shared" si="220"/>
        <v>0</v>
      </c>
      <c r="AR37" s="231">
        <f t="shared" si="220"/>
        <v>0</v>
      </c>
      <c r="AS37" s="231">
        <f t="shared" ref="AS37:AX37" si="221">+AS32</f>
        <v>0</v>
      </c>
      <c r="AT37" s="231">
        <f t="shared" si="221"/>
        <v>0</v>
      </c>
      <c r="AU37" s="231">
        <f t="shared" si="221"/>
        <v>0</v>
      </c>
      <c r="AV37" s="231">
        <f t="shared" si="221"/>
        <v>0</v>
      </c>
      <c r="AW37" s="231">
        <f t="shared" si="221"/>
        <v>0</v>
      </c>
      <c r="AX37" s="231">
        <f t="shared" si="221"/>
        <v>0</v>
      </c>
      <c r="AY37" s="231">
        <f t="shared" ref="AY37:BC37" si="222">+AY32</f>
        <v>0</v>
      </c>
      <c r="AZ37" s="231">
        <f t="shared" si="222"/>
        <v>0</v>
      </c>
      <c r="BA37" s="231">
        <f t="shared" si="222"/>
        <v>0</v>
      </c>
      <c r="BB37" s="231">
        <f t="shared" si="222"/>
        <v>0</v>
      </c>
      <c r="BC37" s="231">
        <f t="shared" si="222"/>
        <v>0</v>
      </c>
    </row>
    <row r="38" spans="1:55" ht="14.45" thickTop="1">
      <c r="B38" s="20" t="s">
        <v>256</v>
      </c>
      <c r="E38" s="218">
        <f>+E36-E37</f>
        <v>0</v>
      </c>
      <c r="F38" s="218">
        <f t="shared" ref="F38:AR38" si="223">+F36-F37</f>
        <v>0</v>
      </c>
      <c r="G38" s="218">
        <f t="shared" si="223"/>
        <v>0</v>
      </c>
      <c r="H38" s="218">
        <f t="shared" si="223"/>
        <v>0</v>
      </c>
      <c r="I38" s="218">
        <f t="shared" si="223"/>
        <v>0</v>
      </c>
      <c r="J38" s="218">
        <f t="shared" si="223"/>
        <v>0</v>
      </c>
      <c r="K38" s="218">
        <f t="shared" si="223"/>
        <v>0</v>
      </c>
      <c r="L38" s="218">
        <f t="shared" si="223"/>
        <v>0</v>
      </c>
      <c r="M38" s="218">
        <f t="shared" si="223"/>
        <v>0</v>
      </c>
      <c r="N38" s="218">
        <f t="shared" si="223"/>
        <v>0</v>
      </c>
      <c r="O38" s="218">
        <f t="shared" si="223"/>
        <v>0</v>
      </c>
      <c r="P38" s="218">
        <f t="shared" si="223"/>
        <v>0</v>
      </c>
      <c r="Q38" s="218">
        <f t="shared" si="223"/>
        <v>0</v>
      </c>
      <c r="R38" s="218">
        <f t="shared" si="223"/>
        <v>0</v>
      </c>
      <c r="S38" s="218">
        <f t="shared" si="223"/>
        <v>0</v>
      </c>
      <c r="T38" s="218">
        <f t="shared" si="223"/>
        <v>0</v>
      </c>
      <c r="U38" s="218">
        <f t="shared" si="223"/>
        <v>0</v>
      </c>
      <c r="V38" s="218">
        <f t="shared" si="223"/>
        <v>0</v>
      </c>
      <c r="W38" s="218">
        <f t="shared" si="223"/>
        <v>0</v>
      </c>
      <c r="X38" s="218">
        <f t="shared" si="223"/>
        <v>0</v>
      </c>
      <c r="Y38" s="218">
        <f t="shared" si="223"/>
        <v>0</v>
      </c>
      <c r="Z38" s="218">
        <f t="shared" si="223"/>
        <v>0</v>
      </c>
      <c r="AA38" s="218">
        <f t="shared" si="223"/>
        <v>0</v>
      </c>
      <c r="AB38" s="218">
        <f t="shared" si="223"/>
        <v>0</v>
      </c>
      <c r="AC38" s="218">
        <f t="shared" si="223"/>
        <v>0</v>
      </c>
      <c r="AD38" s="218">
        <f t="shared" si="223"/>
        <v>0</v>
      </c>
      <c r="AE38" s="218">
        <f t="shared" si="223"/>
        <v>0</v>
      </c>
      <c r="AF38" s="218">
        <f t="shared" si="223"/>
        <v>0</v>
      </c>
      <c r="AG38" s="218">
        <f t="shared" si="223"/>
        <v>0</v>
      </c>
      <c r="AH38" s="218">
        <f t="shared" si="223"/>
        <v>0</v>
      </c>
      <c r="AI38" s="218">
        <f t="shared" si="223"/>
        <v>0</v>
      </c>
      <c r="AJ38" s="218">
        <f t="shared" si="223"/>
        <v>0</v>
      </c>
      <c r="AK38" s="218">
        <f t="shared" si="223"/>
        <v>0</v>
      </c>
      <c r="AL38" s="218">
        <f t="shared" si="223"/>
        <v>0</v>
      </c>
      <c r="AM38" s="218">
        <f t="shared" si="223"/>
        <v>0</v>
      </c>
      <c r="AN38" s="218">
        <f t="shared" si="223"/>
        <v>0</v>
      </c>
      <c r="AO38" s="218">
        <f t="shared" si="223"/>
        <v>0</v>
      </c>
      <c r="AP38" s="218">
        <f t="shared" si="223"/>
        <v>0</v>
      </c>
      <c r="AQ38" s="218">
        <f t="shared" si="223"/>
        <v>0</v>
      </c>
      <c r="AR38" s="218">
        <f t="shared" si="223"/>
        <v>0</v>
      </c>
      <c r="AS38" s="218">
        <f t="shared" ref="AS38:AX38" si="224">+AS36-AS37</f>
        <v>0</v>
      </c>
      <c r="AT38" s="218">
        <f t="shared" si="224"/>
        <v>0</v>
      </c>
      <c r="AU38" s="218">
        <f t="shared" si="224"/>
        <v>0</v>
      </c>
      <c r="AV38" s="218">
        <f t="shared" si="224"/>
        <v>0</v>
      </c>
      <c r="AW38" s="218">
        <f t="shared" si="224"/>
        <v>0</v>
      </c>
      <c r="AX38" s="218">
        <f t="shared" si="224"/>
        <v>0</v>
      </c>
      <c r="AY38" s="218">
        <f t="shared" ref="AY38:BC38" si="225">+AY36-AY37</f>
        <v>0</v>
      </c>
      <c r="AZ38" s="218">
        <f t="shared" si="225"/>
        <v>0</v>
      </c>
      <c r="BA38" s="218">
        <f t="shared" si="225"/>
        <v>0</v>
      </c>
      <c r="BB38" s="218">
        <f t="shared" si="225"/>
        <v>0</v>
      </c>
      <c r="BC38" s="218">
        <f t="shared" si="225"/>
        <v>0</v>
      </c>
    </row>
    <row r="40" spans="1:55" hidden="1">
      <c r="E40" s="6">
        <v>1</v>
      </c>
      <c r="F40" s="6">
        <f>+E40+1</f>
        <v>2</v>
      </c>
      <c r="G40" s="6">
        <f t="shared" ref="G40:AR40" si="226">+F40+1</f>
        <v>3</v>
      </c>
      <c r="H40" s="6">
        <f t="shared" si="226"/>
        <v>4</v>
      </c>
      <c r="I40" s="6">
        <f t="shared" si="226"/>
        <v>5</v>
      </c>
      <c r="J40" s="6">
        <f t="shared" si="226"/>
        <v>6</v>
      </c>
      <c r="K40" s="6">
        <f t="shared" si="226"/>
        <v>7</v>
      </c>
      <c r="L40" s="6">
        <f t="shared" si="226"/>
        <v>8</v>
      </c>
      <c r="M40" s="6">
        <f t="shared" si="226"/>
        <v>9</v>
      </c>
      <c r="N40" s="6">
        <f t="shared" si="226"/>
        <v>10</v>
      </c>
      <c r="O40" s="6">
        <f t="shared" si="226"/>
        <v>11</v>
      </c>
      <c r="P40" s="6">
        <f t="shared" si="226"/>
        <v>12</v>
      </c>
      <c r="Q40" s="6">
        <f t="shared" si="226"/>
        <v>13</v>
      </c>
      <c r="R40" s="6">
        <f t="shared" si="226"/>
        <v>14</v>
      </c>
      <c r="S40" s="6">
        <f t="shared" si="226"/>
        <v>15</v>
      </c>
      <c r="T40" s="6">
        <f t="shared" si="226"/>
        <v>16</v>
      </c>
      <c r="U40" s="6">
        <f t="shared" si="226"/>
        <v>17</v>
      </c>
      <c r="V40" s="6">
        <f t="shared" si="226"/>
        <v>18</v>
      </c>
      <c r="W40" s="6">
        <f t="shared" si="226"/>
        <v>19</v>
      </c>
      <c r="X40" s="6">
        <f t="shared" si="226"/>
        <v>20</v>
      </c>
      <c r="Y40" s="6">
        <f t="shared" si="226"/>
        <v>21</v>
      </c>
      <c r="Z40" s="6">
        <f t="shared" si="226"/>
        <v>22</v>
      </c>
      <c r="AA40" s="6">
        <f t="shared" si="226"/>
        <v>23</v>
      </c>
      <c r="AB40" s="6">
        <f t="shared" si="226"/>
        <v>24</v>
      </c>
      <c r="AC40" s="6">
        <f t="shared" si="226"/>
        <v>25</v>
      </c>
      <c r="AD40" s="6">
        <f t="shared" si="226"/>
        <v>26</v>
      </c>
      <c r="AE40" s="6">
        <f t="shared" si="226"/>
        <v>27</v>
      </c>
      <c r="AF40" s="6">
        <f t="shared" si="226"/>
        <v>28</v>
      </c>
      <c r="AG40" s="6">
        <f t="shared" si="226"/>
        <v>29</v>
      </c>
      <c r="AH40" s="6">
        <f t="shared" si="226"/>
        <v>30</v>
      </c>
      <c r="AI40" s="6">
        <f t="shared" si="226"/>
        <v>31</v>
      </c>
      <c r="AJ40" s="6">
        <f t="shared" si="226"/>
        <v>32</v>
      </c>
      <c r="AK40" s="6">
        <f t="shared" si="226"/>
        <v>33</v>
      </c>
      <c r="AL40" s="6">
        <f t="shared" si="226"/>
        <v>34</v>
      </c>
      <c r="AM40" s="6">
        <f t="shared" si="226"/>
        <v>35</v>
      </c>
      <c r="AN40" s="6">
        <f t="shared" si="226"/>
        <v>36</v>
      </c>
      <c r="AO40" s="6">
        <f t="shared" si="226"/>
        <v>37</v>
      </c>
      <c r="AP40" s="6">
        <f t="shared" si="226"/>
        <v>38</v>
      </c>
      <c r="AQ40" s="6">
        <f t="shared" si="226"/>
        <v>39</v>
      </c>
      <c r="AR40" s="6">
        <f t="shared" si="226"/>
        <v>40</v>
      </c>
      <c r="AS40" s="6">
        <f t="shared" ref="AS40" si="227">+AR40+1</f>
        <v>41</v>
      </c>
      <c r="AT40" s="6">
        <f t="shared" ref="AT40" si="228">+AS40+1</f>
        <v>42</v>
      </c>
      <c r="AU40" s="6">
        <f t="shared" ref="AU40" si="229">+AT40+1</f>
        <v>43</v>
      </c>
      <c r="AV40" s="6">
        <f t="shared" ref="AV40" si="230">+AU40+1</f>
        <v>44</v>
      </c>
      <c r="AW40" s="6">
        <f t="shared" ref="AW40" si="231">+AV40+1</f>
        <v>45</v>
      </c>
      <c r="AX40" s="6">
        <f t="shared" ref="AX40" si="232">+AW40+1</f>
        <v>46</v>
      </c>
      <c r="AY40" s="6">
        <f t="shared" ref="AY40" si="233">+AX40+1</f>
        <v>47</v>
      </c>
      <c r="AZ40" s="6">
        <f t="shared" ref="AZ40" si="234">+AY40+1</f>
        <v>48</v>
      </c>
      <c r="BA40" s="6">
        <f t="shared" ref="BA40" si="235">+AZ40+1</f>
        <v>49</v>
      </c>
      <c r="BB40" s="6">
        <f t="shared" ref="BB40" si="236">+BA40+1</f>
        <v>50</v>
      </c>
      <c r="BC40" s="6">
        <f t="shared" ref="BC40" si="237">+BB40+1</f>
        <v>51</v>
      </c>
    </row>
    <row r="41" spans="1:55">
      <c r="E41" s="47" t="s">
        <v>131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</row>
    <row r="42" spans="1:55" ht="14.45" thickBot="1">
      <c r="A42" s="13" t="str">
        <f>+'3. Base Year Operating Expenses'!B58</f>
        <v>Annual Financing Payments</v>
      </c>
      <c r="B42" s="14"/>
      <c r="C42" s="213" t="s">
        <v>257</v>
      </c>
      <c r="D42" s="9"/>
      <c r="E42" s="214">
        <f>E14</f>
        <v>0</v>
      </c>
      <c r="F42" s="17">
        <f t="shared" ref="F42:AR42" si="238">+F35</f>
        <v>1</v>
      </c>
      <c r="G42" s="17">
        <f t="shared" si="238"/>
        <v>2</v>
      </c>
      <c r="H42" s="17">
        <f t="shared" si="238"/>
        <v>3</v>
      </c>
      <c r="I42" s="17">
        <f t="shared" si="238"/>
        <v>4</v>
      </c>
      <c r="J42" s="17">
        <f t="shared" si="238"/>
        <v>5</v>
      </c>
      <c r="K42" s="17">
        <f t="shared" si="238"/>
        <v>6</v>
      </c>
      <c r="L42" s="17">
        <f t="shared" si="238"/>
        <v>7</v>
      </c>
      <c r="M42" s="17">
        <f t="shared" si="238"/>
        <v>8</v>
      </c>
      <c r="N42" s="17">
        <f t="shared" si="238"/>
        <v>9</v>
      </c>
      <c r="O42" s="17">
        <f t="shared" si="238"/>
        <v>10</v>
      </c>
      <c r="P42" s="17">
        <f t="shared" si="238"/>
        <v>11</v>
      </c>
      <c r="Q42" s="17">
        <f t="shared" si="238"/>
        <v>12</v>
      </c>
      <c r="R42" s="17">
        <f t="shared" si="238"/>
        <v>13</v>
      </c>
      <c r="S42" s="17">
        <f t="shared" si="238"/>
        <v>14</v>
      </c>
      <c r="T42" s="17">
        <f t="shared" si="238"/>
        <v>15</v>
      </c>
      <c r="U42" s="17">
        <f t="shared" si="238"/>
        <v>16</v>
      </c>
      <c r="V42" s="17">
        <f t="shared" si="238"/>
        <v>17</v>
      </c>
      <c r="W42" s="17">
        <f t="shared" si="238"/>
        <v>18</v>
      </c>
      <c r="X42" s="17">
        <f t="shared" si="238"/>
        <v>19</v>
      </c>
      <c r="Y42" s="17">
        <f t="shared" si="238"/>
        <v>20</v>
      </c>
      <c r="Z42" s="17">
        <f t="shared" si="238"/>
        <v>21</v>
      </c>
      <c r="AA42" s="17">
        <f t="shared" si="238"/>
        <v>22</v>
      </c>
      <c r="AB42" s="17">
        <f t="shared" si="238"/>
        <v>23</v>
      </c>
      <c r="AC42" s="17">
        <f t="shared" si="238"/>
        <v>24</v>
      </c>
      <c r="AD42" s="17">
        <f t="shared" si="238"/>
        <v>25</v>
      </c>
      <c r="AE42" s="17">
        <f t="shared" si="238"/>
        <v>26</v>
      </c>
      <c r="AF42" s="17">
        <f t="shared" si="238"/>
        <v>27</v>
      </c>
      <c r="AG42" s="17">
        <f t="shared" si="238"/>
        <v>28</v>
      </c>
      <c r="AH42" s="17">
        <f t="shared" si="238"/>
        <v>29</v>
      </c>
      <c r="AI42" s="17">
        <f t="shared" si="238"/>
        <v>30</v>
      </c>
      <c r="AJ42" s="17">
        <f t="shared" si="238"/>
        <v>31</v>
      </c>
      <c r="AK42" s="17">
        <f t="shared" si="238"/>
        <v>32</v>
      </c>
      <c r="AL42" s="17">
        <f t="shared" si="238"/>
        <v>33</v>
      </c>
      <c r="AM42" s="17">
        <f t="shared" si="238"/>
        <v>34</v>
      </c>
      <c r="AN42" s="17">
        <f t="shared" si="238"/>
        <v>35</v>
      </c>
      <c r="AO42" s="17">
        <f t="shared" si="238"/>
        <v>36</v>
      </c>
      <c r="AP42" s="17">
        <f t="shared" si="238"/>
        <v>37</v>
      </c>
      <c r="AQ42" s="17">
        <f t="shared" si="238"/>
        <v>38</v>
      </c>
      <c r="AR42" s="17">
        <f t="shared" si="238"/>
        <v>39</v>
      </c>
      <c r="AS42" s="17">
        <f t="shared" ref="AS42:AX42" si="239">+AS35</f>
        <v>40</v>
      </c>
      <c r="AT42" s="17">
        <f t="shared" si="239"/>
        <v>41</v>
      </c>
      <c r="AU42" s="17">
        <f t="shared" si="239"/>
        <v>42</v>
      </c>
      <c r="AV42" s="17">
        <f t="shared" si="239"/>
        <v>43</v>
      </c>
      <c r="AW42" s="17">
        <f t="shared" si="239"/>
        <v>44</v>
      </c>
      <c r="AX42" s="17">
        <f t="shared" si="239"/>
        <v>45</v>
      </c>
      <c r="AY42" s="17">
        <f t="shared" ref="AY42:BC42" si="240">+AY35</f>
        <v>46</v>
      </c>
      <c r="AZ42" s="17">
        <f t="shared" si="240"/>
        <v>47</v>
      </c>
      <c r="BA42" s="17">
        <f t="shared" si="240"/>
        <v>48</v>
      </c>
      <c r="BB42" s="17">
        <f t="shared" si="240"/>
        <v>49</v>
      </c>
      <c r="BC42" s="17">
        <f t="shared" si="240"/>
        <v>50</v>
      </c>
    </row>
    <row r="43" spans="1:55">
      <c r="B43" s="21"/>
      <c r="C43" s="219">
        <f>+'3. Base Year Operating Expenses'!G59</f>
        <v>0</v>
      </c>
      <c r="E43" s="220">
        <f>+IF($C$43&gt;=E40,'3. Base Year Operating Expenses'!$F$59,0)</f>
        <v>0</v>
      </c>
      <c r="F43" s="220">
        <f>+IF($C$43&gt;=F40,'3. Base Year Operating Expenses'!$F$59,0)</f>
        <v>0</v>
      </c>
      <c r="G43" s="220">
        <f>+IF($C$43&gt;=G40,'3. Base Year Operating Expenses'!$F$59,0)</f>
        <v>0</v>
      </c>
      <c r="H43" s="220">
        <f>+IF($C$43&gt;=H40,'3. Base Year Operating Expenses'!$F$59,0)</f>
        <v>0</v>
      </c>
      <c r="I43" s="220">
        <f>+IF($C$43&gt;=I40,'3. Base Year Operating Expenses'!$F$59,0)</f>
        <v>0</v>
      </c>
      <c r="J43" s="220">
        <f>+IF($C$43&gt;=J40,'3. Base Year Operating Expenses'!$F$59,0)</f>
        <v>0</v>
      </c>
      <c r="K43" s="220">
        <f>+IF($C$43&gt;=K40,'3. Base Year Operating Expenses'!$F$59,0)</f>
        <v>0</v>
      </c>
      <c r="L43" s="220">
        <f>+IF($C$43&gt;=L40,'3. Base Year Operating Expenses'!$F$59,0)</f>
        <v>0</v>
      </c>
      <c r="M43" s="220">
        <f>+IF($C$43&gt;=M40,'3. Base Year Operating Expenses'!$F$59,0)</f>
        <v>0</v>
      </c>
      <c r="N43" s="220">
        <f>+IF($C$43&gt;=N40,'3. Base Year Operating Expenses'!$F$59,0)</f>
        <v>0</v>
      </c>
      <c r="O43" s="220">
        <f>+IF($C$43&gt;=O40,'3. Base Year Operating Expenses'!$F$59,0)</f>
        <v>0</v>
      </c>
      <c r="P43" s="220">
        <f>+IF($C$43&gt;=P40,'3. Base Year Operating Expenses'!$F$59,0)</f>
        <v>0</v>
      </c>
      <c r="Q43" s="220">
        <f>+IF($C$43&gt;=Q40,'3. Base Year Operating Expenses'!$F$59,0)</f>
        <v>0</v>
      </c>
      <c r="R43" s="220">
        <f>+IF($C$43&gt;=R40,'3. Base Year Operating Expenses'!$F$59,0)</f>
        <v>0</v>
      </c>
      <c r="S43" s="220">
        <f>+IF($C$43&gt;=S40,'3. Base Year Operating Expenses'!$F$59,0)</f>
        <v>0</v>
      </c>
      <c r="T43" s="220">
        <f>+IF($C$43&gt;=T40,'3. Base Year Operating Expenses'!$F$59,0)</f>
        <v>0</v>
      </c>
      <c r="U43" s="220">
        <f>+IF($C$43&gt;=U40,'3. Base Year Operating Expenses'!$F$59,0)</f>
        <v>0</v>
      </c>
      <c r="V43" s="220">
        <f>+IF($C$43&gt;=V40,'3. Base Year Operating Expenses'!$F$59,0)</f>
        <v>0</v>
      </c>
      <c r="W43" s="220">
        <f>+IF($C$43&gt;=W40,'3. Base Year Operating Expenses'!$F$59,0)</f>
        <v>0</v>
      </c>
      <c r="X43" s="220">
        <f>+IF($C$43&gt;=X40,'3. Base Year Operating Expenses'!$F$59,0)</f>
        <v>0</v>
      </c>
      <c r="Y43" s="220">
        <f>+IF($C$43&gt;=Y40,'3. Base Year Operating Expenses'!$F$59,0)</f>
        <v>0</v>
      </c>
      <c r="Z43" s="220">
        <f>+IF($C$43&gt;=Z40,'3. Base Year Operating Expenses'!$F$59,0)</f>
        <v>0</v>
      </c>
      <c r="AA43" s="220">
        <f>+IF($C$43&gt;=AA40,'3. Base Year Operating Expenses'!$F$59,0)</f>
        <v>0</v>
      </c>
      <c r="AB43" s="220">
        <f>+IF($C$43&gt;=AB40,'3. Base Year Operating Expenses'!$F$59,0)</f>
        <v>0</v>
      </c>
      <c r="AC43" s="220">
        <f>+IF($C$43&gt;=AC40,'3. Base Year Operating Expenses'!$F$59,0)</f>
        <v>0</v>
      </c>
      <c r="AD43" s="220">
        <f>+IF($C$43&gt;=AD40,'3. Base Year Operating Expenses'!$F$59,0)</f>
        <v>0</v>
      </c>
      <c r="AE43" s="220">
        <f>+IF($C$43&gt;=AE40,'3. Base Year Operating Expenses'!$F$59,0)</f>
        <v>0</v>
      </c>
      <c r="AF43" s="220">
        <f>+IF($C$43&gt;=AF40,'3. Base Year Operating Expenses'!$F$59,0)</f>
        <v>0</v>
      </c>
      <c r="AG43" s="220">
        <f>+IF($C$43&gt;=AG40,'3. Base Year Operating Expenses'!$F$59,0)</f>
        <v>0</v>
      </c>
      <c r="AH43" s="220">
        <f>+IF($C$43&gt;=AH40,'3. Base Year Operating Expenses'!$F$59,0)</f>
        <v>0</v>
      </c>
      <c r="AI43" s="220">
        <f>+IF($C$43&gt;=AI40,'3. Base Year Operating Expenses'!$F$59,0)</f>
        <v>0</v>
      </c>
      <c r="AJ43" s="220">
        <f>+IF($C$43&gt;=AJ40,'3. Base Year Operating Expenses'!$F$59,0)</f>
        <v>0</v>
      </c>
      <c r="AK43" s="220">
        <f>+IF($C$43&gt;=AK40,'3. Base Year Operating Expenses'!$F$59,0)</f>
        <v>0</v>
      </c>
      <c r="AL43" s="220">
        <f>+IF($C$43&gt;=AL40,'3. Base Year Operating Expenses'!$F$59,0)</f>
        <v>0</v>
      </c>
      <c r="AM43" s="220">
        <f>+IF($C$43&gt;=AM40,'3. Base Year Operating Expenses'!$F$59,0)</f>
        <v>0</v>
      </c>
      <c r="AN43" s="220">
        <f>+IF($C$43&gt;=AN40,'3. Base Year Operating Expenses'!$F$59,0)</f>
        <v>0</v>
      </c>
      <c r="AO43" s="220">
        <f>+IF($C$43&gt;=AO40,'3. Base Year Operating Expenses'!$F$59,0)</f>
        <v>0</v>
      </c>
      <c r="AP43" s="220">
        <f>+IF($C$43&gt;=AP40,'3. Base Year Operating Expenses'!$F$59,0)</f>
        <v>0</v>
      </c>
      <c r="AQ43" s="220">
        <f>+IF($C$43&gt;=AQ40,'3. Base Year Operating Expenses'!$F$59,0)</f>
        <v>0</v>
      </c>
      <c r="AR43" s="220">
        <f>+IF($C$43&gt;=AR40,'3. Base Year Operating Expenses'!$F$59,0)</f>
        <v>0</v>
      </c>
      <c r="AS43" s="220">
        <f>+IF($C$43&gt;=AS40,'3. Base Year Operating Expenses'!$F$59,0)</f>
        <v>0</v>
      </c>
      <c r="AT43" s="220">
        <f>+IF($C$43&gt;=AT40,'3. Base Year Operating Expenses'!$F$59,0)</f>
        <v>0</v>
      </c>
      <c r="AU43" s="220">
        <f>+IF($C$43&gt;=AU40,'3. Base Year Operating Expenses'!$F$59,0)</f>
        <v>0</v>
      </c>
      <c r="AV43" s="220">
        <f>+IF($C$43&gt;=AV40,'3. Base Year Operating Expenses'!$F$59,0)</f>
        <v>0</v>
      </c>
      <c r="AW43" s="220">
        <f>+IF($C$43&gt;=AW40,'3. Base Year Operating Expenses'!$F$59,0)</f>
        <v>0</v>
      </c>
      <c r="AX43" s="220">
        <f>+IF($C$43&gt;=AX40,'3. Base Year Operating Expenses'!$F$59,0)</f>
        <v>0</v>
      </c>
      <c r="AY43" s="220">
        <f>+IF($C$43&gt;=AY40,'3. Base Year Operating Expenses'!$F$59,0)</f>
        <v>0</v>
      </c>
      <c r="AZ43" s="220">
        <f>+IF($C$43&gt;=AZ40,'3. Base Year Operating Expenses'!$F$59,0)</f>
        <v>0</v>
      </c>
      <c r="BA43" s="220">
        <f>+IF($C$43&gt;=BA40,'3. Base Year Operating Expenses'!$F$59,0)</f>
        <v>0</v>
      </c>
      <c r="BB43" s="220">
        <f>+IF($C$43&gt;=BB40,'3. Base Year Operating Expenses'!$F$59,0)</f>
        <v>0</v>
      </c>
      <c r="BC43" s="220">
        <f>+IF($C$43&gt;=BC40,'3. Base Year Operating Expenses'!$F$59,0)</f>
        <v>0</v>
      </c>
    </row>
    <row r="44" spans="1:55">
      <c r="B44" s="21"/>
      <c r="C44" s="221">
        <f>+'3. Base Year Operating Expenses'!G60</f>
        <v>0</v>
      </c>
      <c r="E44" s="222">
        <f>+IF($C$44&gt;=E40,'3. Base Year Operating Expenses'!$F$60,0)</f>
        <v>0</v>
      </c>
      <c r="F44" s="222">
        <f>+IF($C$44&gt;=F40,'3. Base Year Operating Expenses'!$F$60,0)</f>
        <v>0</v>
      </c>
      <c r="G44" s="222">
        <f>+IF($C$44&gt;=G40,'3. Base Year Operating Expenses'!$F$60,0)</f>
        <v>0</v>
      </c>
      <c r="H44" s="222">
        <f>+IF($C$44&gt;=H40,'3. Base Year Operating Expenses'!$F$60,0)</f>
        <v>0</v>
      </c>
      <c r="I44" s="222">
        <f>+IF($C$44&gt;=I40,'3. Base Year Operating Expenses'!$F$60,0)</f>
        <v>0</v>
      </c>
      <c r="J44" s="222">
        <f>+IF($C$44&gt;=J40,'3. Base Year Operating Expenses'!$F$60,0)</f>
        <v>0</v>
      </c>
      <c r="K44" s="222">
        <f>+IF($C$44&gt;=K40,'3. Base Year Operating Expenses'!$F$60,0)</f>
        <v>0</v>
      </c>
      <c r="L44" s="222">
        <f>+IF($C$44&gt;=L40,'3. Base Year Operating Expenses'!$F$60,0)</f>
        <v>0</v>
      </c>
      <c r="M44" s="222">
        <f>+IF($C$44&gt;=M40,'3. Base Year Operating Expenses'!$F$60,0)</f>
        <v>0</v>
      </c>
      <c r="N44" s="222">
        <f>+IF($C$44&gt;=N40,'3. Base Year Operating Expenses'!$F$60,0)</f>
        <v>0</v>
      </c>
      <c r="O44" s="222">
        <f>+IF($C$44&gt;=O40,'3. Base Year Operating Expenses'!$F$60,0)</f>
        <v>0</v>
      </c>
      <c r="P44" s="222">
        <f>+IF($C$44&gt;=P40,'3. Base Year Operating Expenses'!$F$60,0)</f>
        <v>0</v>
      </c>
      <c r="Q44" s="222">
        <f>+IF($C$44&gt;=Q40,'3. Base Year Operating Expenses'!$F$60,0)</f>
        <v>0</v>
      </c>
      <c r="R44" s="222">
        <f>+IF($C$44&gt;=R40,'3. Base Year Operating Expenses'!$F$60,0)</f>
        <v>0</v>
      </c>
      <c r="S44" s="222">
        <f>+IF($C$44&gt;=S40,'3. Base Year Operating Expenses'!$F$60,0)</f>
        <v>0</v>
      </c>
      <c r="T44" s="222">
        <f>+IF($C$44&gt;=T40,'3. Base Year Operating Expenses'!$F$60,0)</f>
        <v>0</v>
      </c>
      <c r="U44" s="222">
        <f>+IF($C$44&gt;=U40,'3. Base Year Operating Expenses'!$F$60,0)</f>
        <v>0</v>
      </c>
      <c r="V44" s="222">
        <f>+IF($C$44&gt;=V40,'3. Base Year Operating Expenses'!$F$60,0)</f>
        <v>0</v>
      </c>
      <c r="W44" s="222">
        <f>+IF($C$44&gt;=W40,'3. Base Year Operating Expenses'!$F$60,0)</f>
        <v>0</v>
      </c>
      <c r="X44" s="222">
        <f>+IF($C$44&gt;=X40,'3. Base Year Operating Expenses'!$F$60,0)</f>
        <v>0</v>
      </c>
      <c r="Y44" s="222">
        <f>+IF($C$44&gt;=Y40,'3. Base Year Operating Expenses'!$F$60,0)</f>
        <v>0</v>
      </c>
      <c r="Z44" s="222">
        <f>+IF($C$44&gt;=Z40,'3. Base Year Operating Expenses'!$F$60,0)</f>
        <v>0</v>
      </c>
      <c r="AA44" s="222">
        <f>+IF($C$44&gt;=AA40,'3. Base Year Operating Expenses'!$F$60,0)</f>
        <v>0</v>
      </c>
      <c r="AB44" s="222">
        <f>+IF($C$44&gt;=AB40,'3. Base Year Operating Expenses'!$F$60,0)</f>
        <v>0</v>
      </c>
      <c r="AC44" s="222">
        <f>+IF($C$44&gt;=AC40,'3. Base Year Operating Expenses'!$F$60,0)</f>
        <v>0</v>
      </c>
      <c r="AD44" s="222">
        <f>+IF($C$44&gt;=AD40,'3. Base Year Operating Expenses'!$F$60,0)</f>
        <v>0</v>
      </c>
      <c r="AE44" s="222">
        <f>+IF($C$44&gt;=AE40,'3. Base Year Operating Expenses'!$F$60,0)</f>
        <v>0</v>
      </c>
      <c r="AF44" s="222">
        <f>+IF($C$44&gt;=AF40,'3. Base Year Operating Expenses'!$F$60,0)</f>
        <v>0</v>
      </c>
      <c r="AG44" s="222">
        <f>+IF($C$44&gt;=AG40,'3. Base Year Operating Expenses'!$F$60,0)</f>
        <v>0</v>
      </c>
      <c r="AH44" s="222">
        <f>+IF($C$44&gt;=AH40,'3. Base Year Operating Expenses'!$F$60,0)</f>
        <v>0</v>
      </c>
      <c r="AI44" s="222">
        <f>+IF($C$44&gt;=AI40,'3. Base Year Operating Expenses'!$F$60,0)</f>
        <v>0</v>
      </c>
      <c r="AJ44" s="222">
        <f>+IF($C$44&gt;=AJ40,'3. Base Year Operating Expenses'!$F$60,0)</f>
        <v>0</v>
      </c>
      <c r="AK44" s="222">
        <f>+IF($C$44&gt;=AK40,'3. Base Year Operating Expenses'!$F$60,0)</f>
        <v>0</v>
      </c>
      <c r="AL44" s="222">
        <f>+IF($C$44&gt;=AL40,'3. Base Year Operating Expenses'!$F$60,0)</f>
        <v>0</v>
      </c>
      <c r="AM44" s="222">
        <f>+IF($C$44&gt;=AM40,'3. Base Year Operating Expenses'!$F$60,0)</f>
        <v>0</v>
      </c>
      <c r="AN44" s="222">
        <f>+IF($C$44&gt;=AN40,'3. Base Year Operating Expenses'!$F$60,0)</f>
        <v>0</v>
      </c>
      <c r="AO44" s="222">
        <f>+IF($C$44&gt;=AO40,'3. Base Year Operating Expenses'!$F$60,0)</f>
        <v>0</v>
      </c>
      <c r="AP44" s="222">
        <f>+IF($C$44&gt;=AP40,'3. Base Year Operating Expenses'!$F$60,0)</f>
        <v>0</v>
      </c>
      <c r="AQ44" s="222">
        <f>+IF($C$44&gt;=AQ40,'3. Base Year Operating Expenses'!$F$60,0)</f>
        <v>0</v>
      </c>
      <c r="AR44" s="222">
        <f>+IF($C$44&gt;=AR40,'3. Base Year Operating Expenses'!$F$60,0)</f>
        <v>0</v>
      </c>
      <c r="AS44" s="222">
        <f>+IF($C$44&gt;=AS40,'3. Base Year Operating Expenses'!$F$60,0)</f>
        <v>0</v>
      </c>
      <c r="AT44" s="222">
        <f>+IF($C$44&gt;=AT40,'3. Base Year Operating Expenses'!$F$60,0)</f>
        <v>0</v>
      </c>
      <c r="AU44" s="222">
        <f>+IF($C$44&gt;=AU40,'3. Base Year Operating Expenses'!$F$60,0)</f>
        <v>0</v>
      </c>
      <c r="AV44" s="222">
        <f>+IF($C$44&gt;=AV40,'3. Base Year Operating Expenses'!$F$60,0)</f>
        <v>0</v>
      </c>
      <c r="AW44" s="222">
        <f>+IF($C$44&gt;=AW40,'3. Base Year Operating Expenses'!$F$60,0)</f>
        <v>0</v>
      </c>
      <c r="AX44" s="222">
        <f>+IF($C$44&gt;=AX40,'3. Base Year Operating Expenses'!$F$60,0)</f>
        <v>0</v>
      </c>
      <c r="AY44" s="222">
        <f>+IF($C$44&gt;=AY40,'3. Base Year Operating Expenses'!$F$60,0)</f>
        <v>0</v>
      </c>
      <c r="AZ44" s="222">
        <f>+IF($C$44&gt;=AZ40,'3. Base Year Operating Expenses'!$F$60,0)</f>
        <v>0</v>
      </c>
      <c r="BA44" s="222">
        <f>+IF($C$44&gt;=BA40,'3. Base Year Operating Expenses'!$F$60,0)</f>
        <v>0</v>
      </c>
      <c r="BB44" s="222">
        <f>+IF($C$44&gt;=BB40,'3. Base Year Operating Expenses'!$F$60,0)</f>
        <v>0</v>
      </c>
      <c r="BC44" s="222">
        <f>+IF($C$44&gt;=BC40,'3. Base Year Operating Expenses'!$F$60,0)</f>
        <v>0</v>
      </c>
    </row>
    <row r="45" spans="1:55">
      <c r="B45" s="21"/>
      <c r="C45" s="221">
        <f>+'3. Base Year Operating Expenses'!G61</f>
        <v>0</v>
      </c>
      <c r="E45" s="222">
        <f>+IF($C$45&gt;=E40,'3. Base Year Operating Expenses'!$F$61,0)</f>
        <v>0</v>
      </c>
      <c r="F45" s="222">
        <f>+IF($C$45&gt;=F40,'3. Base Year Operating Expenses'!$F$61,0)</f>
        <v>0</v>
      </c>
      <c r="G45" s="222">
        <f>+IF($C$45&gt;=G40,'3. Base Year Operating Expenses'!$F$61,0)</f>
        <v>0</v>
      </c>
      <c r="H45" s="222">
        <f>+IF($C$45&gt;=H40,'3. Base Year Operating Expenses'!$F$61,0)</f>
        <v>0</v>
      </c>
      <c r="I45" s="222">
        <f>+IF($C$45&gt;=I40,'3. Base Year Operating Expenses'!$F$61,0)</f>
        <v>0</v>
      </c>
      <c r="J45" s="222">
        <f>+IF($C$45&gt;=J40,'3. Base Year Operating Expenses'!$F$61,0)</f>
        <v>0</v>
      </c>
      <c r="K45" s="222">
        <f>+IF($C$45&gt;=K40,'3. Base Year Operating Expenses'!$F$61,0)</f>
        <v>0</v>
      </c>
      <c r="L45" s="222">
        <f>+IF($C$45&gt;=L40,'3. Base Year Operating Expenses'!$F$61,0)</f>
        <v>0</v>
      </c>
      <c r="M45" s="222">
        <f>+IF($C$45&gt;=M40,'3. Base Year Operating Expenses'!$F$61,0)</f>
        <v>0</v>
      </c>
      <c r="N45" s="222">
        <f>+IF($C$45&gt;=N40,'3. Base Year Operating Expenses'!$F$61,0)</f>
        <v>0</v>
      </c>
      <c r="O45" s="222">
        <f>+IF($C$45&gt;=O40,'3. Base Year Operating Expenses'!$F$61,0)</f>
        <v>0</v>
      </c>
      <c r="P45" s="222">
        <f>+IF($C$45&gt;=P40,'3. Base Year Operating Expenses'!$F$61,0)</f>
        <v>0</v>
      </c>
      <c r="Q45" s="222">
        <f>+IF($C$45&gt;=Q40,'3. Base Year Operating Expenses'!$F$61,0)</f>
        <v>0</v>
      </c>
      <c r="R45" s="222">
        <f>+IF($C$45&gt;=R40,'3. Base Year Operating Expenses'!$F$61,0)</f>
        <v>0</v>
      </c>
      <c r="S45" s="222">
        <f>+IF($C$45&gt;=S40,'3. Base Year Operating Expenses'!$F$61,0)</f>
        <v>0</v>
      </c>
      <c r="T45" s="222">
        <f>+IF($C$45&gt;=T40,'3. Base Year Operating Expenses'!$F$61,0)</f>
        <v>0</v>
      </c>
      <c r="U45" s="222">
        <f>+IF($C$45&gt;=U40,'3. Base Year Operating Expenses'!$F$61,0)</f>
        <v>0</v>
      </c>
      <c r="V45" s="222">
        <f>+IF($C$45&gt;=V40,'3. Base Year Operating Expenses'!$F$61,0)</f>
        <v>0</v>
      </c>
      <c r="W45" s="222">
        <f>+IF($C$45&gt;=W40,'3. Base Year Operating Expenses'!$F$61,0)</f>
        <v>0</v>
      </c>
      <c r="X45" s="222">
        <f>+IF($C$45&gt;=X40,'3. Base Year Operating Expenses'!$F$61,0)</f>
        <v>0</v>
      </c>
      <c r="Y45" s="222">
        <f>+IF($C$45&gt;=Y40,'3. Base Year Operating Expenses'!$F$61,0)</f>
        <v>0</v>
      </c>
      <c r="Z45" s="222">
        <f>+IF($C$45&gt;=Z40,'3. Base Year Operating Expenses'!$F$61,0)</f>
        <v>0</v>
      </c>
      <c r="AA45" s="222">
        <f>+IF($C$45&gt;=AA40,'3. Base Year Operating Expenses'!$F$61,0)</f>
        <v>0</v>
      </c>
      <c r="AB45" s="222">
        <f>+IF($C$45&gt;=AB40,'3. Base Year Operating Expenses'!$F$61,0)</f>
        <v>0</v>
      </c>
      <c r="AC45" s="222">
        <f>+IF($C$45&gt;=AC40,'3. Base Year Operating Expenses'!$F$61,0)</f>
        <v>0</v>
      </c>
      <c r="AD45" s="222">
        <f>+IF($C$45&gt;=AD40,'3. Base Year Operating Expenses'!$F$61,0)</f>
        <v>0</v>
      </c>
      <c r="AE45" s="222">
        <f>+IF($C$45&gt;=AE40,'3. Base Year Operating Expenses'!$F$61,0)</f>
        <v>0</v>
      </c>
      <c r="AF45" s="222">
        <f>+IF($C$45&gt;=AF40,'3. Base Year Operating Expenses'!$F$61,0)</f>
        <v>0</v>
      </c>
      <c r="AG45" s="222">
        <f>+IF($C$45&gt;=AG40,'3. Base Year Operating Expenses'!$F$61,0)</f>
        <v>0</v>
      </c>
      <c r="AH45" s="222">
        <f>+IF($C$45&gt;=AH40,'3. Base Year Operating Expenses'!$F$61,0)</f>
        <v>0</v>
      </c>
      <c r="AI45" s="222">
        <f>+IF($C$45&gt;=AI40,'3. Base Year Operating Expenses'!$F$61,0)</f>
        <v>0</v>
      </c>
      <c r="AJ45" s="222">
        <f>+IF($C$45&gt;=AJ40,'3. Base Year Operating Expenses'!$F$61,0)</f>
        <v>0</v>
      </c>
      <c r="AK45" s="222">
        <f>+IF($C$45&gt;=AK40,'3. Base Year Operating Expenses'!$F$61,0)</f>
        <v>0</v>
      </c>
      <c r="AL45" s="222">
        <f>+IF($C$45&gt;=AL40,'3. Base Year Operating Expenses'!$F$61,0)</f>
        <v>0</v>
      </c>
      <c r="AM45" s="222">
        <f>+IF($C$45&gt;=AM40,'3. Base Year Operating Expenses'!$F$61,0)</f>
        <v>0</v>
      </c>
      <c r="AN45" s="222">
        <f>+IF($C$45&gt;=AN40,'3. Base Year Operating Expenses'!$F$61,0)</f>
        <v>0</v>
      </c>
      <c r="AO45" s="222">
        <f>+IF($C$45&gt;=AO40,'3. Base Year Operating Expenses'!$F$61,0)</f>
        <v>0</v>
      </c>
      <c r="AP45" s="222">
        <f>+IF($C$45&gt;=AP40,'3. Base Year Operating Expenses'!$F$61,0)</f>
        <v>0</v>
      </c>
      <c r="AQ45" s="222">
        <f>+IF($C$45&gt;=AQ40,'3. Base Year Operating Expenses'!$F$61,0)</f>
        <v>0</v>
      </c>
      <c r="AR45" s="222">
        <f>+IF($C$45&gt;=AR40,'3. Base Year Operating Expenses'!$F$61,0)</f>
        <v>0</v>
      </c>
      <c r="AS45" s="222">
        <f>+IF($C$45&gt;=AS40,'3. Base Year Operating Expenses'!$F$61,0)</f>
        <v>0</v>
      </c>
      <c r="AT45" s="222">
        <f>+IF($C$45&gt;=AT40,'3. Base Year Operating Expenses'!$F$61,0)</f>
        <v>0</v>
      </c>
      <c r="AU45" s="222">
        <f>+IF($C$45&gt;=AU40,'3. Base Year Operating Expenses'!$F$61,0)</f>
        <v>0</v>
      </c>
      <c r="AV45" s="222">
        <f>+IF($C$45&gt;=AV40,'3. Base Year Operating Expenses'!$F$61,0)</f>
        <v>0</v>
      </c>
      <c r="AW45" s="222">
        <f>+IF($C$45&gt;=AW40,'3. Base Year Operating Expenses'!$F$61,0)</f>
        <v>0</v>
      </c>
      <c r="AX45" s="222">
        <f>+IF($C$45&gt;=AX40,'3. Base Year Operating Expenses'!$F$61,0)</f>
        <v>0</v>
      </c>
      <c r="AY45" s="222">
        <f>+IF($C$45&gt;=AY40,'3. Base Year Operating Expenses'!$F$61,0)</f>
        <v>0</v>
      </c>
      <c r="AZ45" s="222">
        <f>+IF($C$45&gt;=AZ40,'3. Base Year Operating Expenses'!$F$61,0)</f>
        <v>0</v>
      </c>
      <c r="BA45" s="222">
        <f>+IF($C$45&gt;=BA40,'3. Base Year Operating Expenses'!$F$61,0)</f>
        <v>0</v>
      </c>
      <c r="BB45" s="222">
        <f>+IF($C$45&gt;=BB40,'3. Base Year Operating Expenses'!$F$61,0)</f>
        <v>0</v>
      </c>
      <c r="BC45" s="222">
        <f>+IF($C$45&gt;=BC40,'3. Base Year Operating Expenses'!$F$61,0)</f>
        <v>0</v>
      </c>
    </row>
    <row r="46" spans="1:55">
      <c r="B46" s="21"/>
      <c r="C46" s="221">
        <f>+'3. Base Year Operating Expenses'!G62</f>
        <v>0</v>
      </c>
      <c r="E46" s="222">
        <f>+IF($C$45&gt;=E40,'3. Base Year Operating Expenses'!$F$62,0)</f>
        <v>0</v>
      </c>
      <c r="F46" s="222">
        <f>+IF($C$45&gt;=F40,'3. Base Year Operating Expenses'!$F$62,0)</f>
        <v>0</v>
      </c>
      <c r="G46" s="222">
        <f>+IF($C$45&gt;=G40,'3. Base Year Operating Expenses'!$F$62,0)</f>
        <v>0</v>
      </c>
      <c r="H46" s="222">
        <f>+IF($C$45&gt;=H40,'3. Base Year Operating Expenses'!$F$62,0)</f>
        <v>0</v>
      </c>
      <c r="I46" s="222">
        <f>+IF($C$45&gt;=I40,'3. Base Year Operating Expenses'!$F$62,0)</f>
        <v>0</v>
      </c>
      <c r="J46" s="222">
        <f>+IF($C$45&gt;=J40,'3. Base Year Operating Expenses'!$F$62,0)</f>
        <v>0</v>
      </c>
      <c r="K46" s="222">
        <f>+IF($C$45&gt;=K40,'3. Base Year Operating Expenses'!$F$62,0)</f>
        <v>0</v>
      </c>
      <c r="L46" s="222">
        <f>+IF($C$45&gt;=L40,'3. Base Year Operating Expenses'!$F$62,0)</f>
        <v>0</v>
      </c>
      <c r="M46" s="222">
        <f>+IF($C$45&gt;=M40,'3. Base Year Operating Expenses'!$F$62,0)</f>
        <v>0</v>
      </c>
      <c r="N46" s="222">
        <f>+IF($C$45&gt;=N40,'3. Base Year Operating Expenses'!$F$62,0)</f>
        <v>0</v>
      </c>
      <c r="O46" s="222">
        <f>+IF($C$45&gt;=O40,'3. Base Year Operating Expenses'!$F$62,0)</f>
        <v>0</v>
      </c>
      <c r="P46" s="222">
        <f>+IF($C$45&gt;=P40,'3. Base Year Operating Expenses'!$F$62,0)</f>
        <v>0</v>
      </c>
      <c r="Q46" s="222">
        <f>+IF($C$45&gt;=Q40,'3. Base Year Operating Expenses'!$F$62,0)</f>
        <v>0</v>
      </c>
      <c r="R46" s="222">
        <f>+IF($C$45&gt;=R40,'3. Base Year Operating Expenses'!$F$62,0)</f>
        <v>0</v>
      </c>
      <c r="S46" s="222">
        <f>+IF($C$45&gt;=S40,'3. Base Year Operating Expenses'!$F$62,0)</f>
        <v>0</v>
      </c>
      <c r="T46" s="222">
        <f>+IF($C$45&gt;=T40,'3. Base Year Operating Expenses'!$F$62,0)</f>
        <v>0</v>
      </c>
      <c r="U46" s="222">
        <f>+IF($C$45&gt;=U40,'3. Base Year Operating Expenses'!$F$62,0)</f>
        <v>0</v>
      </c>
      <c r="V46" s="222">
        <f>+IF($C$45&gt;=V40,'3. Base Year Operating Expenses'!$F$62,0)</f>
        <v>0</v>
      </c>
      <c r="W46" s="222">
        <f>+IF($C$45&gt;=W40,'3. Base Year Operating Expenses'!$F$62,0)</f>
        <v>0</v>
      </c>
      <c r="X46" s="222">
        <f>+IF($C$45&gt;=X40,'3. Base Year Operating Expenses'!$F$62,0)</f>
        <v>0</v>
      </c>
      <c r="Y46" s="222">
        <f>+IF($C$45&gt;=Y40,'3. Base Year Operating Expenses'!$F$62,0)</f>
        <v>0</v>
      </c>
      <c r="Z46" s="222">
        <f>+IF($C$45&gt;=Z40,'3. Base Year Operating Expenses'!$F$62,0)</f>
        <v>0</v>
      </c>
      <c r="AA46" s="222">
        <f>+IF($C$45&gt;=AA40,'3. Base Year Operating Expenses'!$F$62,0)</f>
        <v>0</v>
      </c>
      <c r="AB46" s="222">
        <f>+IF($C$45&gt;=AB40,'3. Base Year Operating Expenses'!$F$62,0)</f>
        <v>0</v>
      </c>
      <c r="AC46" s="222">
        <f>+IF($C$45&gt;=AC40,'3. Base Year Operating Expenses'!$F$62,0)</f>
        <v>0</v>
      </c>
      <c r="AD46" s="222">
        <f>+IF($C$45&gt;=AD40,'3. Base Year Operating Expenses'!$F$62,0)</f>
        <v>0</v>
      </c>
      <c r="AE46" s="222">
        <f>+IF($C$45&gt;=AE40,'3. Base Year Operating Expenses'!$F$62,0)</f>
        <v>0</v>
      </c>
      <c r="AF46" s="222">
        <f>+IF($C$45&gt;=AF40,'3. Base Year Operating Expenses'!$F$62,0)</f>
        <v>0</v>
      </c>
      <c r="AG46" s="222">
        <f>+IF($C$45&gt;=AG40,'3. Base Year Operating Expenses'!$F$62,0)</f>
        <v>0</v>
      </c>
      <c r="AH46" s="222">
        <f>+IF($C$45&gt;=AH40,'3. Base Year Operating Expenses'!$F$62,0)</f>
        <v>0</v>
      </c>
      <c r="AI46" s="222">
        <f>+IF($C$45&gt;=AI40,'3. Base Year Operating Expenses'!$F$62,0)</f>
        <v>0</v>
      </c>
      <c r="AJ46" s="222">
        <f>+IF($C$45&gt;=AJ40,'3. Base Year Operating Expenses'!$F$62,0)</f>
        <v>0</v>
      </c>
      <c r="AK46" s="222">
        <f>+IF($C$45&gt;=AK40,'3. Base Year Operating Expenses'!$F$62,0)</f>
        <v>0</v>
      </c>
      <c r="AL46" s="222">
        <f>+IF($C$45&gt;=AL40,'3. Base Year Operating Expenses'!$F$62,0)</f>
        <v>0</v>
      </c>
      <c r="AM46" s="222">
        <f>+IF($C$45&gt;=AM40,'3. Base Year Operating Expenses'!$F$62,0)</f>
        <v>0</v>
      </c>
      <c r="AN46" s="222">
        <f>+IF($C$45&gt;=AN40,'3. Base Year Operating Expenses'!$F$62,0)</f>
        <v>0</v>
      </c>
      <c r="AO46" s="222">
        <f>+IF($C$45&gt;=AO40,'3. Base Year Operating Expenses'!$F$62,0)</f>
        <v>0</v>
      </c>
      <c r="AP46" s="222">
        <f>+IF($C$45&gt;=AP40,'3. Base Year Operating Expenses'!$F$62,0)</f>
        <v>0</v>
      </c>
      <c r="AQ46" s="222">
        <f>+IF($C$45&gt;=AQ40,'3. Base Year Operating Expenses'!$F$62,0)</f>
        <v>0</v>
      </c>
      <c r="AR46" s="222">
        <f>+IF($C$45&gt;=AR40,'3. Base Year Operating Expenses'!$F$62,0)</f>
        <v>0</v>
      </c>
      <c r="AS46" s="222">
        <f>+IF($C$45&gt;=AS40,'3. Base Year Operating Expenses'!$F$62,0)</f>
        <v>0</v>
      </c>
      <c r="AT46" s="222">
        <f>+IF($C$45&gt;=AT40,'3. Base Year Operating Expenses'!$F$62,0)</f>
        <v>0</v>
      </c>
      <c r="AU46" s="222">
        <f>+IF($C$45&gt;=AU40,'3. Base Year Operating Expenses'!$F$62,0)</f>
        <v>0</v>
      </c>
      <c r="AV46" s="222">
        <f>+IF($C$45&gt;=AV40,'3. Base Year Operating Expenses'!$F$62,0)</f>
        <v>0</v>
      </c>
      <c r="AW46" s="222">
        <f>+IF($C$45&gt;=AW40,'3. Base Year Operating Expenses'!$F$62,0)</f>
        <v>0</v>
      </c>
      <c r="AX46" s="222">
        <f>+IF($C$45&gt;=AX40,'3. Base Year Operating Expenses'!$F$62,0)</f>
        <v>0</v>
      </c>
      <c r="AY46" s="222">
        <f>+IF($C$45&gt;=AY40,'3. Base Year Operating Expenses'!$F$62,0)</f>
        <v>0</v>
      </c>
      <c r="AZ46" s="222">
        <f>+IF($C$45&gt;=AZ40,'3. Base Year Operating Expenses'!$F$62,0)</f>
        <v>0</v>
      </c>
      <c r="BA46" s="222">
        <f>+IF($C$45&gt;=BA40,'3. Base Year Operating Expenses'!$F$62,0)</f>
        <v>0</v>
      </c>
      <c r="BB46" s="222">
        <f>+IF($C$45&gt;=BB40,'3. Base Year Operating Expenses'!$F$62,0)</f>
        <v>0</v>
      </c>
      <c r="BC46" s="222">
        <f>+IF($C$45&gt;=BC40,'3. Base Year Operating Expenses'!$F$62,0)</f>
        <v>0</v>
      </c>
    </row>
    <row r="47" spans="1:55" ht="14.45" thickBot="1">
      <c r="B47" s="21"/>
      <c r="C47" s="221">
        <f>+'3. Base Year Operating Expenses'!G63</f>
        <v>0</v>
      </c>
      <c r="E47" s="223">
        <f>+IF($C$45&gt;=E40,'3. Base Year Operating Expenses'!$F$63,0)</f>
        <v>0</v>
      </c>
      <c r="F47" s="223">
        <f>+IF($C$45&gt;=F40,'3. Base Year Operating Expenses'!$F$63,0)</f>
        <v>0</v>
      </c>
      <c r="G47" s="223">
        <f>+IF($C$45&gt;=G40,'3. Base Year Operating Expenses'!$F$63,0)</f>
        <v>0</v>
      </c>
      <c r="H47" s="223">
        <f>+IF($C$45&gt;=H40,'3. Base Year Operating Expenses'!$F$63,0)</f>
        <v>0</v>
      </c>
      <c r="I47" s="223">
        <f>+IF($C$45&gt;=I40,'3. Base Year Operating Expenses'!$F$63,0)</f>
        <v>0</v>
      </c>
      <c r="J47" s="223">
        <f>+IF($C$45&gt;=J40,'3. Base Year Operating Expenses'!$F$63,0)</f>
        <v>0</v>
      </c>
      <c r="K47" s="223">
        <f>+IF($C$45&gt;=K40,'3. Base Year Operating Expenses'!$F$63,0)</f>
        <v>0</v>
      </c>
      <c r="L47" s="223">
        <f>+IF($C$45&gt;=L40,'3. Base Year Operating Expenses'!$F$63,0)</f>
        <v>0</v>
      </c>
      <c r="M47" s="223">
        <f>+IF($C$45&gt;=M40,'3. Base Year Operating Expenses'!$F$63,0)</f>
        <v>0</v>
      </c>
      <c r="N47" s="223">
        <f>+IF($C$45&gt;=N40,'3. Base Year Operating Expenses'!$F$63,0)</f>
        <v>0</v>
      </c>
      <c r="O47" s="223">
        <f>+IF($C$45&gt;=O40,'3. Base Year Operating Expenses'!$F$63,0)</f>
        <v>0</v>
      </c>
      <c r="P47" s="223">
        <f>+IF($C$45&gt;=P40,'3. Base Year Operating Expenses'!$F$63,0)</f>
        <v>0</v>
      </c>
      <c r="Q47" s="223">
        <f>+IF($C$45&gt;=Q40,'3. Base Year Operating Expenses'!$F$63,0)</f>
        <v>0</v>
      </c>
      <c r="R47" s="223">
        <f>+IF($C$45&gt;=R40,'3. Base Year Operating Expenses'!$F$63,0)</f>
        <v>0</v>
      </c>
      <c r="S47" s="223">
        <f>+IF($C$45&gt;=S40,'3. Base Year Operating Expenses'!$F$63,0)</f>
        <v>0</v>
      </c>
      <c r="T47" s="223">
        <f>+IF($C$45&gt;=T40,'3. Base Year Operating Expenses'!$F$63,0)</f>
        <v>0</v>
      </c>
      <c r="U47" s="223">
        <f>+IF($C$45&gt;=U40,'3. Base Year Operating Expenses'!$F$63,0)</f>
        <v>0</v>
      </c>
      <c r="V47" s="223">
        <f>+IF($C$45&gt;=V40,'3. Base Year Operating Expenses'!$F$63,0)</f>
        <v>0</v>
      </c>
      <c r="W47" s="223">
        <f>+IF($C$45&gt;=W40,'3. Base Year Operating Expenses'!$F$63,0)</f>
        <v>0</v>
      </c>
      <c r="X47" s="223">
        <f>+IF($C$45&gt;=X40,'3. Base Year Operating Expenses'!$F$63,0)</f>
        <v>0</v>
      </c>
      <c r="Y47" s="223">
        <f>+IF($C$45&gt;=Y40,'3. Base Year Operating Expenses'!$F$63,0)</f>
        <v>0</v>
      </c>
      <c r="Z47" s="223">
        <f>+IF($C$45&gt;=Z40,'3. Base Year Operating Expenses'!$F$63,0)</f>
        <v>0</v>
      </c>
      <c r="AA47" s="223">
        <f>+IF($C$45&gt;=AA40,'3. Base Year Operating Expenses'!$F$63,0)</f>
        <v>0</v>
      </c>
      <c r="AB47" s="223">
        <f>+IF($C$45&gt;=AB40,'3. Base Year Operating Expenses'!$F$63,0)</f>
        <v>0</v>
      </c>
      <c r="AC47" s="223">
        <f>+IF($C$45&gt;=AC40,'3. Base Year Operating Expenses'!$F$63,0)</f>
        <v>0</v>
      </c>
      <c r="AD47" s="223">
        <f>+IF($C$45&gt;=AD40,'3. Base Year Operating Expenses'!$F$63,0)</f>
        <v>0</v>
      </c>
      <c r="AE47" s="223">
        <f>+IF($C$45&gt;=AE40,'3. Base Year Operating Expenses'!$F$63,0)</f>
        <v>0</v>
      </c>
      <c r="AF47" s="223">
        <f>+IF($C$45&gt;=AF40,'3. Base Year Operating Expenses'!$F$63,0)</f>
        <v>0</v>
      </c>
      <c r="AG47" s="223">
        <f>+IF($C$45&gt;=AG40,'3. Base Year Operating Expenses'!$F$63,0)</f>
        <v>0</v>
      </c>
      <c r="AH47" s="223">
        <f>+IF($C$45&gt;=AH40,'3. Base Year Operating Expenses'!$F$63,0)</f>
        <v>0</v>
      </c>
      <c r="AI47" s="223">
        <f>+IF($C$45&gt;=AI40,'3. Base Year Operating Expenses'!$F$63,0)</f>
        <v>0</v>
      </c>
      <c r="AJ47" s="223">
        <f>+IF($C$45&gt;=AJ40,'3. Base Year Operating Expenses'!$F$63,0)</f>
        <v>0</v>
      </c>
      <c r="AK47" s="223">
        <f>+IF($C$45&gt;=AK40,'3. Base Year Operating Expenses'!$F$63,0)</f>
        <v>0</v>
      </c>
      <c r="AL47" s="223">
        <f>+IF($C$45&gt;=AL40,'3. Base Year Operating Expenses'!$F$63,0)</f>
        <v>0</v>
      </c>
      <c r="AM47" s="223">
        <f>+IF($C$45&gt;=AM40,'3. Base Year Operating Expenses'!$F$63,0)</f>
        <v>0</v>
      </c>
      <c r="AN47" s="223">
        <f>+IF($C$45&gt;=AN40,'3. Base Year Operating Expenses'!$F$63,0)</f>
        <v>0</v>
      </c>
      <c r="AO47" s="223">
        <f>+IF($C$45&gt;=AO40,'3. Base Year Operating Expenses'!$F$63,0)</f>
        <v>0</v>
      </c>
      <c r="AP47" s="223">
        <f>+IF($C$45&gt;=AP40,'3. Base Year Operating Expenses'!$F$63,0)</f>
        <v>0</v>
      </c>
      <c r="AQ47" s="223">
        <f>+IF($C$45&gt;=AQ40,'3. Base Year Operating Expenses'!$F$63,0)</f>
        <v>0</v>
      </c>
      <c r="AR47" s="223">
        <f>+IF($C$45&gt;=AR40,'3. Base Year Operating Expenses'!$F$63,0)</f>
        <v>0</v>
      </c>
      <c r="AS47" s="223">
        <f>+IF($C$45&gt;=AS40,'3. Base Year Operating Expenses'!$F$63,0)</f>
        <v>0</v>
      </c>
      <c r="AT47" s="223">
        <f>+IF($C$45&gt;=AT40,'3. Base Year Operating Expenses'!$F$63,0)</f>
        <v>0</v>
      </c>
      <c r="AU47" s="223">
        <f>+IF($C$45&gt;=AU40,'3. Base Year Operating Expenses'!$F$63,0)</f>
        <v>0</v>
      </c>
      <c r="AV47" s="223">
        <f>+IF($C$45&gt;=AV40,'3. Base Year Operating Expenses'!$F$63,0)</f>
        <v>0</v>
      </c>
      <c r="AW47" s="223">
        <f>+IF($C$45&gt;=AW40,'3. Base Year Operating Expenses'!$F$63,0)</f>
        <v>0</v>
      </c>
      <c r="AX47" s="223">
        <f>+IF($C$45&gt;=AX40,'3. Base Year Operating Expenses'!$F$63,0)</f>
        <v>0</v>
      </c>
      <c r="AY47" s="223">
        <f>+IF($C$45&gt;=AY40,'3. Base Year Operating Expenses'!$F$63,0)</f>
        <v>0</v>
      </c>
      <c r="AZ47" s="223">
        <f>+IF($C$45&gt;=AZ40,'3. Base Year Operating Expenses'!$F$63,0)</f>
        <v>0</v>
      </c>
      <c r="BA47" s="223">
        <f>+IF($C$45&gt;=BA40,'3. Base Year Operating Expenses'!$F$63,0)</f>
        <v>0</v>
      </c>
      <c r="BB47" s="223">
        <f>+IF($C$45&gt;=BB40,'3. Base Year Operating Expenses'!$F$63,0)</f>
        <v>0</v>
      </c>
      <c r="BC47" s="223">
        <f>+IF($C$45&gt;=BC40,'3. Base Year Operating Expenses'!$F$63,0)</f>
        <v>0</v>
      </c>
    </row>
    <row r="48" spans="1:55" ht="14.45" thickTop="1">
      <c r="B48" s="20" t="s">
        <v>258</v>
      </c>
      <c r="E48" s="218">
        <f>SUM(E43:E47)</f>
        <v>0</v>
      </c>
      <c r="F48" s="218">
        <f t="shared" ref="F48:AR48" si="241">SUM(F43:F47)</f>
        <v>0</v>
      </c>
      <c r="G48" s="218">
        <f t="shared" si="241"/>
        <v>0</v>
      </c>
      <c r="H48" s="218">
        <f t="shared" si="241"/>
        <v>0</v>
      </c>
      <c r="I48" s="218">
        <f t="shared" si="241"/>
        <v>0</v>
      </c>
      <c r="J48" s="218">
        <f t="shared" si="241"/>
        <v>0</v>
      </c>
      <c r="K48" s="218">
        <f t="shared" si="241"/>
        <v>0</v>
      </c>
      <c r="L48" s="218">
        <f t="shared" si="241"/>
        <v>0</v>
      </c>
      <c r="M48" s="218">
        <f t="shared" si="241"/>
        <v>0</v>
      </c>
      <c r="N48" s="218">
        <f t="shared" si="241"/>
        <v>0</v>
      </c>
      <c r="O48" s="218">
        <f t="shared" si="241"/>
        <v>0</v>
      </c>
      <c r="P48" s="218">
        <f t="shared" si="241"/>
        <v>0</v>
      </c>
      <c r="Q48" s="218">
        <f t="shared" si="241"/>
        <v>0</v>
      </c>
      <c r="R48" s="218">
        <f t="shared" si="241"/>
        <v>0</v>
      </c>
      <c r="S48" s="218">
        <f t="shared" si="241"/>
        <v>0</v>
      </c>
      <c r="T48" s="218">
        <f t="shared" si="241"/>
        <v>0</v>
      </c>
      <c r="U48" s="218">
        <f t="shared" si="241"/>
        <v>0</v>
      </c>
      <c r="V48" s="218">
        <f t="shared" si="241"/>
        <v>0</v>
      </c>
      <c r="W48" s="218">
        <f t="shared" si="241"/>
        <v>0</v>
      </c>
      <c r="X48" s="218">
        <f t="shared" si="241"/>
        <v>0</v>
      </c>
      <c r="Y48" s="218">
        <f t="shared" si="241"/>
        <v>0</v>
      </c>
      <c r="Z48" s="218">
        <f t="shared" si="241"/>
        <v>0</v>
      </c>
      <c r="AA48" s="218">
        <f t="shared" si="241"/>
        <v>0</v>
      </c>
      <c r="AB48" s="218">
        <f t="shared" si="241"/>
        <v>0</v>
      </c>
      <c r="AC48" s="218">
        <f t="shared" si="241"/>
        <v>0</v>
      </c>
      <c r="AD48" s="218">
        <f t="shared" si="241"/>
        <v>0</v>
      </c>
      <c r="AE48" s="218">
        <f t="shared" si="241"/>
        <v>0</v>
      </c>
      <c r="AF48" s="218">
        <f t="shared" si="241"/>
        <v>0</v>
      </c>
      <c r="AG48" s="218">
        <f t="shared" si="241"/>
        <v>0</v>
      </c>
      <c r="AH48" s="218">
        <f t="shared" si="241"/>
        <v>0</v>
      </c>
      <c r="AI48" s="218">
        <f t="shared" si="241"/>
        <v>0</v>
      </c>
      <c r="AJ48" s="218">
        <f t="shared" si="241"/>
        <v>0</v>
      </c>
      <c r="AK48" s="218">
        <f t="shared" si="241"/>
        <v>0</v>
      </c>
      <c r="AL48" s="218">
        <f t="shared" si="241"/>
        <v>0</v>
      </c>
      <c r="AM48" s="218">
        <f t="shared" si="241"/>
        <v>0</v>
      </c>
      <c r="AN48" s="218">
        <f t="shared" si="241"/>
        <v>0</v>
      </c>
      <c r="AO48" s="218">
        <f t="shared" si="241"/>
        <v>0</v>
      </c>
      <c r="AP48" s="218">
        <f t="shared" si="241"/>
        <v>0</v>
      </c>
      <c r="AQ48" s="218">
        <f t="shared" si="241"/>
        <v>0</v>
      </c>
      <c r="AR48" s="218">
        <f t="shared" si="241"/>
        <v>0</v>
      </c>
      <c r="AS48" s="218">
        <f t="shared" ref="AS48:AX48" si="242">SUM(AS43:AS47)</f>
        <v>0</v>
      </c>
      <c r="AT48" s="218">
        <f t="shared" si="242"/>
        <v>0</v>
      </c>
      <c r="AU48" s="218">
        <f t="shared" si="242"/>
        <v>0</v>
      </c>
      <c r="AV48" s="218">
        <f t="shared" si="242"/>
        <v>0</v>
      </c>
      <c r="AW48" s="218">
        <f t="shared" si="242"/>
        <v>0</v>
      </c>
      <c r="AX48" s="218">
        <f t="shared" si="242"/>
        <v>0</v>
      </c>
      <c r="AY48" s="218">
        <f t="shared" ref="AY48:BC48" si="243">SUM(AY43:AY47)</f>
        <v>0</v>
      </c>
      <c r="AZ48" s="218">
        <f t="shared" si="243"/>
        <v>0</v>
      </c>
      <c r="BA48" s="218">
        <f t="shared" si="243"/>
        <v>0</v>
      </c>
      <c r="BB48" s="218">
        <f t="shared" si="243"/>
        <v>0</v>
      </c>
      <c r="BC48" s="218">
        <f t="shared" si="243"/>
        <v>0</v>
      </c>
    </row>
    <row r="49" spans="1:55">
      <c r="B49" s="20"/>
      <c r="E49" s="218"/>
      <c r="F49" s="218"/>
      <c r="G49" s="218"/>
      <c r="H49" s="218"/>
      <c r="I49" s="218"/>
      <c r="J49" s="218"/>
      <c r="K49" s="218"/>
      <c r="L49" s="218"/>
      <c r="M49" s="218"/>
      <c r="N49" s="218"/>
      <c r="O49" s="218"/>
      <c r="P49" s="218"/>
      <c r="Q49" s="218"/>
      <c r="R49" s="218"/>
      <c r="S49" s="218"/>
      <c r="T49" s="218"/>
      <c r="U49" s="218"/>
      <c r="V49" s="218"/>
      <c r="W49" s="218"/>
      <c r="X49" s="218"/>
      <c r="Y49" s="218"/>
      <c r="Z49" s="218"/>
      <c r="AA49" s="218"/>
      <c r="AB49" s="218"/>
      <c r="AC49" s="218"/>
      <c r="AD49" s="218"/>
      <c r="AE49" s="218"/>
      <c r="AF49" s="218"/>
      <c r="AG49" s="218"/>
      <c r="AH49" s="218"/>
      <c r="AI49" s="218"/>
      <c r="AJ49" s="218"/>
      <c r="AK49" s="218"/>
      <c r="AL49" s="218"/>
      <c r="AM49" s="218"/>
      <c r="AN49" s="218"/>
      <c r="AO49" s="218"/>
      <c r="AP49" s="218"/>
      <c r="AQ49" s="218"/>
      <c r="AR49" s="218"/>
      <c r="AS49" s="218"/>
      <c r="AT49" s="218"/>
      <c r="AU49" s="218"/>
      <c r="AV49" s="218"/>
      <c r="AW49" s="218"/>
      <c r="AX49" s="218"/>
      <c r="AY49" s="218"/>
      <c r="AZ49" s="218"/>
      <c r="BA49" s="218"/>
      <c r="BB49" s="218"/>
      <c r="BC49" s="218"/>
    </row>
    <row r="50" spans="1:55">
      <c r="E50" s="47" t="s">
        <v>131</v>
      </c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</row>
    <row r="51" spans="1:55" ht="14.45" thickBot="1">
      <c r="A51" s="33" t="s">
        <v>259</v>
      </c>
      <c r="B51" s="33"/>
      <c r="C51" s="224"/>
      <c r="D51" s="9"/>
      <c r="E51" s="214">
        <f>E14</f>
        <v>0</v>
      </c>
      <c r="F51" s="17">
        <f>E51+1</f>
        <v>1</v>
      </c>
      <c r="G51" s="17">
        <f t="shared" ref="G51:AR51" si="244">F51+1</f>
        <v>2</v>
      </c>
      <c r="H51" s="17">
        <f t="shared" si="244"/>
        <v>3</v>
      </c>
      <c r="I51" s="17">
        <f t="shared" si="244"/>
        <v>4</v>
      </c>
      <c r="J51" s="17">
        <f t="shared" si="244"/>
        <v>5</v>
      </c>
      <c r="K51" s="17">
        <f t="shared" si="244"/>
        <v>6</v>
      </c>
      <c r="L51" s="17">
        <f t="shared" si="244"/>
        <v>7</v>
      </c>
      <c r="M51" s="17">
        <f t="shared" si="244"/>
        <v>8</v>
      </c>
      <c r="N51" s="17">
        <f t="shared" si="244"/>
        <v>9</v>
      </c>
      <c r="O51" s="17">
        <f t="shared" si="244"/>
        <v>10</v>
      </c>
      <c r="P51" s="17">
        <f t="shared" si="244"/>
        <v>11</v>
      </c>
      <c r="Q51" s="17">
        <f t="shared" si="244"/>
        <v>12</v>
      </c>
      <c r="R51" s="17">
        <f t="shared" si="244"/>
        <v>13</v>
      </c>
      <c r="S51" s="17">
        <f t="shared" si="244"/>
        <v>14</v>
      </c>
      <c r="T51" s="17">
        <f t="shared" si="244"/>
        <v>15</v>
      </c>
      <c r="U51" s="17">
        <f t="shared" si="244"/>
        <v>16</v>
      </c>
      <c r="V51" s="17">
        <f t="shared" si="244"/>
        <v>17</v>
      </c>
      <c r="W51" s="17">
        <f t="shared" si="244"/>
        <v>18</v>
      </c>
      <c r="X51" s="17">
        <f t="shared" si="244"/>
        <v>19</v>
      </c>
      <c r="Y51" s="17">
        <f t="shared" si="244"/>
        <v>20</v>
      </c>
      <c r="Z51" s="17">
        <f t="shared" si="244"/>
        <v>21</v>
      </c>
      <c r="AA51" s="17">
        <f t="shared" si="244"/>
        <v>22</v>
      </c>
      <c r="AB51" s="17">
        <f t="shared" si="244"/>
        <v>23</v>
      </c>
      <c r="AC51" s="17">
        <f t="shared" si="244"/>
        <v>24</v>
      </c>
      <c r="AD51" s="17">
        <f t="shared" si="244"/>
        <v>25</v>
      </c>
      <c r="AE51" s="17">
        <f t="shared" si="244"/>
        <v>26</v>
      </c>
      <c r="AF51" s="17">
        <f t="shared" si="244"/>
        <v>27</v>
      </c>
      <c r="AG51" s="17">
        <f t="shared" si="244"/>
        <v>28</v>
      </c>
      <c r="AH51" s="17">
        <f t="shared" si="244"/>
        <v>29</v>
      </c>
      <c r="AI51" s="17">
        <f t="shared" si="244"/>
        <v>30</v>
      </c>
      <c r="AJ51" s="17">
        <f t="shared" si="244"/>
        <v>31</v>
      </c>
      <c r="AK51" s="17">
        <f t="shared" si="244"/>
        <v>32</v>
      </c>
      <c r="AL51" s="17">
        <f t="shared" si="244"/>
        <v>33</v>
      </c>
      <c r="AM51" s="17">
        <f t="shared" si="244"/>
        <v>34</v>
      </c>
      <c r="AN51" s="17">
        <f t="shared" si="244"/>
        <v>35</v>
      </c>
      <c r="AO51" s="17">
        <f t="shared" si="244"/>
        <v>36</v>
      </c>
      <c r="AP51" s="17">
        <f t="shared" si="244"/>
        <v>37</v>
      </c>
      <c r="AQ51" s="17">
        <f t="shared" si="244"/>
        <v>38</v>
      </c>
      <c r="AR51" s="17">
        <f t="shared" si="244"/>
        <v>39</v>
      </c>
      <c r="AS51" s="17">
        <f t="shared" ref="AS51" si="245">AR51+1</f>
        <v>40</v>
      </c>
      <c r="AT51" s="17">
        <f t="shared" ref="AT51" si="246">AS51+1</f>
        <v>41</v>
      </c>
      <c r="AU51" s="17">
        <f t="shared" ref="AU51" si="247">AT51+1</f>
        <v>42</v>
      </c>
      <c r="AV51" s="17">
        <f t="shared" ref="AV51" si="248">AU51+1</f>
        <v>43</v>
      </c>
      <c r="AW51" s="17">
        <f t="shared" ref="AW51" si="249">AV51+1</f>
        <v>44</v>
      </c>
      <c r="AX51" s="17">
        <f t="shared" ref="AX51" si="250">AW51+1</f>
        <v>45</v>
      </c>
      <c r="AY51" s="17">
        <f t="shared" ref="AY51" si="251">AX51+1</f>
        <v>46</v>
      </c>
      <c r="AZ51" s="17">
        <f t="shared" ref="AZ51" si="252">AY51+1</f>
        <v>47</v>
      </c>
      <c r="BA51" s="17">
        <f t="shared" ref="BA51" si="253">AZ51+1</f>
        <v>48</v>
      </c>
      <c r="BB51" s="17">
        <f t="shared" ref="BB51" si="254">BA51+1</f>
        <v>49</v>
      </c>
      <c r="BC51" s="17">
        <f t="shared" ref="BC51" si="255">BB51+1</f>
        <v>50</v>
      </c>
    </row>
    <row r="52" spans="1:55">
      <c r="B52" s="21" t="s">
        <v>260</v>
      </c>
      <c r="E52" s="220"/>
      <c r="F52" s="229">
        <f>E56</f>
        <v>0</v>
      </c>
      <c r="G52" s="229">
        <f>F56</f>
        <v>0</v>
      </c>
      <c r="H52" s="229">
        <f t="shared" ref="H52:AR52" si="256">G56</f>
        <v>0</v>
      </c>
      <c r="I52" s="229">
        <f t="shared" si="256"/>
        <v>0</v>
      </c>
      <c r="J52" s="229">
        <f t="shared" si="256"/>
        <v>0</v>
      </c>
      <c r="K52" s="229">
        <f t="shared" si="256"/>
        <v>0</v>
      </c>
      <c r="L52" s="229">
        <f t="shared" si="256"/>
        <v>0</v>
      </c>
      <c r="M52" s="229">
        <f t="shared" si="256"/>
        <v>0</v>
      </c>
      <c r="N52" s="229">
        <f t="shared" si="256"/>
        <v>0</v>
      </c>
      <c r="O52" s="229">
        <f t="shared" si="256"/>
        <v>0</v>
      </c>
      <c r="P52" s="229">
        <f t="shared" si="256"/>
        <v>0</v>
      </c>
      <c r="Q52" s="229">
        <f t="shared" si="256"/>
        <v>0</v>
      </c>
      <c r="R52" s="229">
        <f t="shared" si="256"/>
        <v>0</v>
      </c>
      <c r="S52" s="229">
        <f t="shared" si="256"/>
        <v>0</v>
      </c>
      <c r="T52" s="229">
        <f t="shared" si="256"/>
        <v>0</v>
      </c>
      <c r="U52" s="229">
        <f t="shared" si="256"/>
        <v>0</v>
      </c>
      <c r="V52" s="229">
        <f t="shared" si="256"/>
        <v>0</v>
      </c>
      <c r="W52" s="229">
        <f t="shared" si="256"/>
        <v>0</v>
      </c>
      <c r="X52" s="229">
        <f t="shared" si="256"/>
        <v>0</v>
      </c>
      <c r="Y52" s="229">
        <f t="shared" si="256"/>
        <v>0</v>
      </c>
      <c r="Z52" s="229">
        <f t="shared" si="256"/>
        <v>0</v>
      </c>
      <c r="AA52" s="229">
        <f t="shared" si="256"/>
        <v>0</v>
      </c>
      <c r="AB52" s="229">
        <f t="shared" si="256"/>
        <v>0</v>
      </c>
      <c r="AC52" s="229">
        <f t="shared" si="256"/>
        <v>0</v>
      </c>
      <c r="AD52" s="229">
        <f t="shared" si="256"/>
        <v>0</v>
      </c>
      <c r="AE52" s="229">
        <f t="shared" si="256"/>
        <v>0</v>
      </c>
      <c r="AF52" s="229">
        <f t="shared" si="256"/>
        <v>0</v>
      </c>
      <c r="AG52" s="229">
        <f t="shared" si="256"/>
        <v>0</v>
      </c>
      <c r="AH52" s="229">
        <f t="shared" si="256"/>
        <v>0</v>
      </c>
      <c r="AI52" s="229">
        <f t="shared" si="256"/>
        <v>0</v>
      </c>
      <c r="AJ52" s="229">
        <f t="shared" si="256"/>
        <v>0</v>
      </c>
      <c r="AK52" s="229">
        <f t="shared" si="256"/>
        <v>0</v>
      </c>
      <c r="AL52" s="229">
        <f t="shared" si="256"/>
        <v>0</v>
      </c>
      <c r="AM52" s="229">
        <f t="shared" si="256"/>
        <v>0</v>
      </c>
      <c r="AN52" s="229">
        <f t="shared" si="256"/>
        <v>0</v>
      </c>
      <c r="AO52" s="229">
        <f t="shared" si="256"/>
        <v>0</v>
      </c>
      <c r="AP52" s="229">
        <f t="shared" si="256"/>
        <v>0</v>
      </c>
      <c r="AQ52" s="229">
        <f t="shared" si="256"/>
        <v>0</v>
      </c>
      <c r="AR52" s="229">
        <f t="shared" si="256"/>
        <v>0</v>
      </c>
      <c r="AS52" s="229">
        <f t="shared" ref="AS52" si="257">AR56</f>
        <v>0</v>
      </c>
      <c r="AT52" s="229">
        <f t="shared" ref="AT52" si="258">AS56</f>
        <v>0</v>
      </c>
      <c r="AU52" s="229">
        <f t="shared" ref="AU52" si="259">AT56</f>
        <v>0</v>
      </c>
      <c r="AV52" s="229">
        <f t="shared" ref="AV52" si="260">AU56</f>
        <v>0</v>
      </c>
      <c r="AW52" s="229">
        <f t="shared" ref="AW52" si="261">AV56</f>
        <v>0</v>
      </c>
      <c r="AX52" s="229">
        <f t="shared" ref="AX52" si="262">AW56</f>
        <v>0</v>
      </c>
      <c r="AY52" s="229">
        <f t="shared" ref="AY52" si="263">AX56</f>
        <v>0</v>
      </c>
      <c r="AZ52" s="229">
        <f t="shared" ref="AZ52" si="264">AY56</f>
        <v>0</v>
      </c>
      <c r="BA52" s="229">
        <f t="shared" ref="BA52" si="265">AZ56</f>
        <v>0</v>
      </c>
      <c r="BB52" s="229">
        <f t="shared" ref="BB52" si="266">BA56</f>
        <v>0</v>
      </c>
      <c r="BC52" s="229">
        <f t="shared" ref="BC52" si="267">BB56</f>
        <v>0</v>
      </c>
    </row>
    <row r="53" spans="1:55">
      <c r="B53" s="21" t="s">
        <v>261</v>
      </c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</row>
    <row r="54" spans="1:55">
      <c r="B54" s="21" t="s">
        <v>262</v>
      </c>
      <c r="E54" s="225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</row>
    <row r="55" spans="1:55" ht="14.45" thickBot="1">
      <c r="B55" s="21" t="s">
        <v>263</v>
      </c>
      <c r="E55" s="223"/>
      <c r="F55" s="226"/>
      <c r="G55" s="225"/>
      <c r="H55" s="225"/>
      <c r="I55" s="225"/>
      <c r="J55" s="225"/>
      <c r="K55" s="225"/>
      <c r="L55" s="225"/>
      <c r="M55" s="225"/>
      <c r="N55" s="225"/>
      <c r="O55" s="225"/>
      <c r="P55" s="225"/>
      <c r="Q55" s="225"/>
      <c r="R55" s="225"/>
      <c r="S55" s="225"/>
      <c r="T55" s="225"/>
      <c r="U55" s="225"/>
      <c r="V55" s="225"/>
      <c r="W55" s="225"/>
      <c r="X55" s="225"/>
      <c r="Y55" s="225"/>
      <c r="Z55" s="225"/>
      <c r="AA55" s="225"/>
      <c r="AB55" s="225"/>
      <c r="AC55" s="225"/>
      <c r="AD55" s="225"/>
      <c r="AE55" s="225"/>
      <c r="AF55" s="225"/>
      <c r="AG55" s="225"/>
      <c r="AH55" s="225"/>
      <c r="AI55" s="225"/>
      <c r="AJ55" s="225"/>
      <c r="AK55" s="225"/>
      <c r="AL55" s="225"/>
      <c r="AM55" s="225"/>
      <c r="AN55" s="225"/>
      <c r="AO55" s="225"/>
      <c r="AP55" s="225"/>
      <c r="AQ55" s="225"/>
      <c r="AR55" s="225"/>
      <c r="AS55" s="225"/>
      <c r="AT55" s="225"/>
      <c r="AU55" s="225"/>
      <c r="AV55" s="225"/>
      <c r="AW55" s="225"/>
      <c r="AX55" s="225"/>
      <c r="AY55" s="225"/>
      <c r="AZ55" s="225"/>
      <c r="BA55" s="225"/>
      <c r="BB55" s="225"/>
      <c r="BC55" s="225"/>
    </row>
    <row r="56" spans="1:55" ht="14.45" thickTop="1">
      <c r="B56" s="21" t="s">
        <v>264</v>
      </c>
      <c r="E56" s="227">
        <f>E52+E53+E54-E55</f>
        <v>0</v>
      </c>
      <c r="F56" s="227">
        <f>F52+F53+F54-F55</f>
        <v>0</v>
      </c>
      <c r="G56" s="227">
        <f t="shared" ref="G56:AR56" si="268">G52+G53+G54-G55</f>
        <v>0</v>
      </c>
      <c r="H56" s="227">
        <f t="shared" si="268"/>
        <v>0</v>
      </c>
      <c r="I56" s="227">
        <f t="shared" si="268"/>
        <v>0</v>
      </c>
      <c r="J56" s="227">
        <f t="shared" si="268"/>
        <v>0</v>
      </c>
      <c r="K56" s="227">
        <f t="shared" si="268"/>
        <v>0</v>
      </c>
      <c r="L56" s="227">
        <f t="shared" si="268"/>
        <v>0</v>
      </c>
      <c r="M56" s="227">
        <f t="shared" si="268"/>
        <v>0</v>
      </c>
      <c r="N56" s="227">
        <f t="shared" si="268"/>
        <v>0</v>
      </c>
      <c r="O56" s="227">
        <f t="shared" si="268"/>
        <v>0</v>
      </c>
      <c r="P56" s="227">
        <f t="shared" si="268"/>
        <v>0</v>
      </c>
      <c r="Q56" s="227">
        <f t="shared" si="268"/>
        <v>0</v>
      </c>
      <c r="R56" s="227">
        <f t="shared" si="268"/>
        <v>0</v>
      </c>
      <c r="S56" s="227">
        <f t="shared" si="268"/>
        <v>0</v>
      </c>
      <c r="T56" s="227">
        <f t="shared" si="268"/>
        <v>0</v>
      </c>
      <c r="U56" s="227">
        <f t="shared" si="268"/>
        <v>0</v>
      </c>
      <c r="V56" s="227">
        <f t="shared" si="268"/>
        <v>0</v>
      </c>
      <c r="W56" s="227">
        <f t="shared" si="268"/>
        <v>0</v>
      </c>
      <c r="X56" s="227">
        <f t="shared" si="268"/>
        <v>0</v>
      </c>
      <c r="Y56" s="227">
        <f t="shared" si="268"/>
        <v>0</v>
      </c>
      <c r="Z56" s="227">
        <f t="shared" si="268"/>
        <v>0</v>
      </c>
      <c r="AA56" s="227">
        <f t="shared" si="268"/>
        <v>0</v>
      </c>
      <c r="AB56" s="227">
        <f t="shared" si="268"/>
        <v>0</v>
      </c>
      <c r="AC56" s="227">
        <f t="shared" si="268"/>
        <v>0</v>
      </c>
      <c r="AD56" s="227">
        <f t="shared" si="268"/>
        <v>0</v>
      </c>
      <c r="AE56" s="227">
        <f t="shared" si="268"/>
        <v>0</v>
      </c>
      <c r="AF56" s="227">
        <f t="shared" si="268"/>
        <v>0</v>
      </c>
      <c r="AG56" s="227">
        <f t="shared" si="268"/>
        <v>0</v>
      </c>
      <c r="AH56" s="227">
        <f t="shared" si="268"/>
        <v>0</v>
      </c>
      <c r="AI56" s="227">
        <f t="shared" si="268"/>
        <v>0</v>
      </c>
      <c r="AJ56" s="227">
        <f t="shared" si="268"/>
        <v>0</v>
      </c>
      <c r="AK56" s="227">
        <f t="shared" si="268"/>
        <v>0</v>
      </c>
      <c r="AL56" s="227">
        <f t="shared" si="268"/>
        <v>0</v>
      </c>
      <c r="AM56" s="227">
        <f t="shared" si="268"/>
        <v>0</v>
      </c>
      <c r="AN56" s="227">
        <f t="shared" si="268"/>
        <v>0</v>
      </c>
      <c r="AO56" s="227">
        <f t="shared" si="268"/>
        <v>0</v>
      </c>
      <c r="AP56" s="227">
        <f t="shared" si="268"/>
        <v>0</v>
      </c>
      <c r="AQ56" s="227">
        <f t="shared" si="268"/>
        <v>0</v>
      </c>
      <c r="AR56" s="227">
        <f t="shared" si="268"/>
        <v>0</v>
      </c>
      <c r="AS56" s="227">
        <f t="shared" ref="AS56:AX56" si="269">AS52+AS53+AS54-AS55</f>
        <v>0</v>
      </c>
      <c r="AT56" s="227">
        <f t="shared" si="269"/>
        <v>0</v>
      </c>
      <c r="AU56" s="227">
        <f t="shared" si="269"/>
        <v>0</v>
      </c>
      <c r="AV56" s="227">
        <f t="shared" si="269"/>
        <v>0</v>
      </c>
      <c r="AW56" s="227">
        <f t="shared" si="269"/>
        <v>0</v>
      </c>
      <c r="AX56" s="227">
        <f t="shared" si="269"/>
        <v>0</v>
      </c>
      <c r="AY56" s="227">
        <f t="shared" ref="AY56:BC56" si="270">AY52+AY53+AY54-AY55</f>
        <v>0</v>
      </c>
      <c r="AZ56" s="227">
        <f t="shared" si="270"/>
        <v>0</v>
      </c>
      <c r="BA56" s="227">
        <f t="shared" si="270"/>
        <v>0</v>
      </c>
      <c r="BB56" s="227">
        <f t="shared" si="270"/>
        <v>0</v>
      </c>
      <c r="BC56" s="227">
        <f t="shared" si="270"/>
        <v>0</v>
      </c>
    </row>
    <row r="58" spans="1:55">
      <c r="E58" s="47" t="s">
        <v>131</v>
      </c>
    </row>
    <row r="59" spans="1:55" ht="14.45" thickBot="1">
      <c r="A59" s="33" t="s">
        <v>265</v>
      </c>
      <c r="B59" s="33"/>
      <c r="C59" s="224"/>
      <c r="D59" s="9"/>
      <c r="E59" s="214">
        <f>E14</f>
        <v>0</v>
      </c>
      <c r="F59" s="17">
        <f t="shared" ref="F59:AR59" si="271">+F42</f>
        <v>1</v>
      </c>
      <c r="G59" s="17">
        <f t="shared" si="271"/>
        <v>2</v>
      </c>
      <c r="H59" s="17">
        <f t="shared" si="271"/>
        <v>3</v>
      </c>
      <c r="I59" s="17">
        <f t="shared" si="271"/>
        <v>4</v>
      </c>
      <c r="J59" s="17">
        <f t="shared" si="271"/>
        <v>5</v>
      </c>
      <c r="K59" s="17">
        <f t="shared" si="271"/>
        <v>6</v>
      </c>
      <c r="L59" s="17">
        <f t="shared" si="271"/>
        <v>7</v>
      </c>
      <c r="M59" s="17">
        <f t="shared" si="271"/>
        <v>8</v>
      </c>
      <c r="N59" s="17">
        <f t="shared" si="271"/>
        <v>9</v>
      </c>
      <c r="O59" s="17">
        <f t="shared" si="271"/>
        <v>10</v>
      </c>
      <c r="P59" s="17">
        <f t="shared" si="271"/>
        <v>11</v>
      </c>
      <c r="Q59" s="17">
        <f t="shared" si="271"/>
        <v>12</v>
      </c>
      <c r="R59" s="17">
        <f t="shared" si="271"/>
        <v>13</v>
      </c>
      <c r="S59" s="17">
        <f t="shared" si="271"/>
        <v>14</v>
      </c>
      <c r="T59" s="17">
        <f t="shared" si="271"/>
        <v>15</v>
      </c>
      <c r="U59" s="17">
        <f t="shared" si="271"/>
        <v>16</v>
      </c>
      <c r="V59" s="17">
        <f t="shared" si="271"/>
        <v>17</v>
      </c>
      <c r="W59" s="17">
        <f t="shared" si="271"/>
        <v>18</v>
      </c>
      <c r="X59" s="17">
        <f t="shared" si="271"/>
        <v>19</v>
      </c>
      <c r="Y59" s="17">
        <f t="shared" si="271"/>
        <v>20</v>
      </c>
      <c r="Z59" s="17">
        <f t="shared" si="271"/>
        <v>21</v>
      </c>
      <c r="AA59" s="17">
        <f t="shared" si="271"/>
        <v>22</v>
      </c>
      <c r="AB59" s="17">
        <f t="shared" si="271"/>
        <v>23</v>
      </c>
      <c r="AC59" s="17">
        <f t="shared" si="271"/>
        <v>24</v>
      </c>
      <c r="AD59" s="17">
        <f t="shared" si="271"/>
        <v>25</v>
      </c>
      <c r="AE59" s="17">
        <f t="shared" si="271"/>
        <v>26</v>
      </c>
      <c r="AF59" s="17">
        <f t="shared" si="271"/>
        <v>27</v>
      </c>
      <c r="AG59" s="17">
        <f t="shared" si="271"/>
        <v>28</v>
      </c>
      <c r="AH59" s="17">
        <f t="shared" si="271"/>
        <v>29</v>
      </c>
      <c r="AI59" s="17">
        <f t="shared" si="271"/>
        <v>30</v>
      </c>
      <c r="AJ59" s="17">
        <f t="shared" si="271"/>
        <v>31</v>
      </c>
      <c r="AK59" s="17">
        <f t="shared" si="271"/>
        <v>32</v>
      </c>
      <c r="AL59" s="17">
        <f t="shared" si="271"/>
        <v>33</v>
      </c>
      <c r="AM59" s="17">
        <f t="shared" si="271"/>
        <v>34</v>
      </c>
      <c r="AN59" s="17">
        <f t="shared" si="271"/>
        <v>35</v>
      </c>
      <c r="AO59" s="17">
        <f t="shared" si="271"/>
        <v>36</v>
      </c>
      <c r="AP59" s="17">
        <f t="shared" si="271"/>
        <v>37</v>
      </c>
      <c r="AQ59" s="17">
        <f t="shared" si="271"/>
        <v>38</v>
      </c>
      <c r="AR59" s="17">
        <f t="shared" si="271"/>
        <v>39</v>
      </c>
      <c r="AS59" s="17">
        <f t="shared" ref="AS59:AX59" si="272">+AS42</f>
        <v>40</v>
      </c>
      <c r="AT59" s="17">
        <f t="shared" si="272"/>
        <v>41</v>
      </c>
      <c r="AU59" s="17">
        <f t="shared" si="272"/>
        <v>42</v>
      </c>
      <c r="AV59" s="17">
        <f t="shared" si="272"/>
        <v>43</v>
      </c>
      <c r="AW59" s="17">
        <f t="shared" si="272"/>
        <v>44</v>
      </c>
      <c r="AX59" s="17">
        <f t="shared" si="272"/>
        <v>45</v>
      </c>
      <c r="AY59" s="17">
        <f t="shared" ref="AY59:BC59" si="273">+AY42</f>
        <v>46</v>
      </c>
      <c r="AZ59" s="17">
        <f t="shared" si="273"/>
        <v>47</v>
      </c>
      <c r="BA59" s="17">
        <f t="shared" si="273"/>
        <v>48</v>
      </c>
      <c r="BB59" s="17">
        <f t="shared" si="273"/>
        <v>49</v>
      </c>
      <c r="BC59" s="17">
        <f t="shared" si="273"/>
        <v>50</v>
      </c>
    </row>
    <row r="60" spans="1:55">
      <c r="B60" s="2" t="str">
        <f>+B38</f>
        <v>Net Operating Income</v>
      </c>
      <c r="E60" s="215">
        <f>+E38</f>
        <v>0</v>
      </c>
      <c r="F60" s="229">
        <f t="shared" ref="F60:AR60" si="274">+F38</f>
        <v>0</v>
      </c>
      <c r="G60" s="229">
        <f t="shared" si="274"/>
        <v>0</v>
      </c>
      <c r="H60" s="229">
        <f t="shared" si="274"/>
        <v>0</v>
      </c>
      <c r="I60" s="229">
        <f t="shared" si="274"/>
        <v>0</v>
      </c>
      <c r="J60" s="229">
        <f t="shared" si="274"/>
        <v>0</v>
      </c>
      <c r="K60" s="229">
        <f t="shared" si="274"/>
        <v>0</v>
      </c>
      <c r="L60" s="229">
        <f t="shared" si="274"/>
        <v>0</v>
      </c>
      <c r="M60" s="229">
        <f t="shared" si="274"/>
        <v>0</v>
      </c>
      <c r="N60" s="229">
        <f t="shared" si="274"/>
        <v>0</v>
      </c>
      <c r="O60" s="229">
        <f t="shared" si="274"/>
        <v>0</v>
      </c>
      <c r="P60" s="229">
        <f t="shared" si="274"/>
        <v>0</v>
      </c>
      <c r="Q60" s="229">
        <f t="shared" si="274"/>
        <v>0</v>
      </c>
      <c r="R60" s="229">
        <f t="shared" si="274"/>
        <v>0</v>
      </c>
      <c r="S60" s="229">
        <f t="shared" si="274"/>
        <v>0</v>
      </c>
      <c r="T60" s="229">
        <f t="shared" si="274"/>
        <v>0</v>
      </c>
      <c r="U60" s="229">
        <f t="shared" si="274"/>
        <v>0</v>
      </c>
      <c r="V60" s="229">
        <f t="shared" si="274"/>
        <v>0</v>
      </c>
      <c r="W60" s="229">
        <f t="shared" si="274"/>
        <v>0</v>
      </c>
      <c r="X60" s="229">
        <f t="shared" si="274"/>
        <v>0</v>
      </c>
      <c r="Y60" s="229">
        <f t="shared" si="274"/>
        <v>0</v>
      </c>
      <c r="Z60" s="229">
        <f t="shared" si="274"/>
        <v>0</v>
      </c>
      <c r="AA60" s="229">
        <f t="shared" si="274"/>
        <v>0</v>
      </c>
      <c r="AB60" s="229">
        <f t="shared" si="274"/>
        <v>0</v>
      </c>
      <c r="AC60" s="229">
        <f t="shared" si="274"/>
        <v>0</v>
      </c>
      <c r="AD60" s="229">
        <f t="shared" si="274"/>
        <v>0</v>
      </c>
      <c r="AE60" s="229">
        <f t="shared" si="274"/>
        <v>0</v>
      </c>
      <c r="AF60" s="229">
        <f t="shared" si="274"/>
        <v>0</v>
      </c>
      <c r="AG60" s="229">
        <f t="shared" si="274"/>
        <v>0</v>
      </c>
      <c r="AH60" s="229">
        <f t="shared" si="274"/>
        <v>0</v>
      </c>
      <c r="AI60" s="229">
        <f t="shared" si="274"/>
        <v>0</v>
      </c>
      <c r="AJ60" s="229">
        <f t="shared" si="274"/>
        <v>0</v>
      </c>
      <c r="AK60" s="229">
        <f t="shared" si="274"/>
        <v>0</v>
      </c>
      <c r="AL60" s="229">
        <f t="shared" si="274"/>
        <v>0</v>
      </c>
      <c r="AM60" s="229">
        <f t="shared" si="274"/>
        <v>0</v>
      </c>
      <c r="AN60" s="229">
        <f t="shared" si="274"/>
        <v>0</v>
      </c>
      <c r="AO60" s="229">
        <f t="shared" si="274"/>
        <v>0</v>
      </c>
      <c r="AP60" s="229">
        <f t="shared" si="274"/>
        <v>0</v>
      </c>
      <c r="AQ60" s="229">
        <f t="shared" si="274"/>
        <v>0</v>
      </c>
      <c r="AR60" s="229">
        <f t="shared" si="274"/>
        <v>0</v>
      </c>
      <c r="AS60" s="229">
        <f t="shared" ref="AS60:AX60" si="275">+AS38</f>
        <v>0</v>
      </c>
      <c r="AT60" s="229">
        <f t="shared" si="275"/>
        <v>0</v>
      </c>
      <c r="AU60" s="229">
        <f t="shared" si="275"/>
        <v>0</v>
      </c>
      <c r="AV60" s="229">
        <f t="shared" si="275"/>
        <v>0</v>
      </c>
      <c r="AW60" s="229">
        <f t="shared" si="275"/>
        <v>0</v>
      </c>
      <c r="AX60" s="229">
        <f t="shared" si="275"/>
        <v>0</v>
      </c>
      <c r="AY60" s="229">
        <f t="shared" ref="AY60:BC60" si="276">+AY38</f>
        <v>0</v>
      </c>
      <c r="AZ60" s="229">
        <f t="shared" si="276"/>
        <v>0</v>
      </c>
      <c r="BA60" s="229">
        <f t="shared" si="276"/>
        <v>0</v>
      </c>
      <c r="BB60" s="229">
        <f t="shared" si="276"/>
        <v>0</v>
      </c>
      <c r="BC60" s="229">
        <f t="shared" si="276"/>
        <v>0</v>
      </c>
    </row>
    <row r="61" spans="1:55" ht="14.45" thickBot="1">
      <c r="B61" s="2" t="str">
        <f>+B48</f>
        <v>Total Annual Debt Service</v>
      </c>
      <c r="E61" s="217">
        <f>+E48</f>
        <v>0</v>
      </c>
      <c r="F61" s="231">
        <f t="shared" ref="F61:AR61" si="277">+F48</f>
        <v>0</v>
      </c>
      <c r="G61" s="231">
        <f t="shared" si="277"/>
        <v>0</v>
      </c>
      <c r="H61" s="231">
        <f t="shared" si="277"/>
        <v>0</v>
      </c>
      <c r="I61" s="231">
        <f t="shared" si="277"/>
        <v>0</v>
      </c>
      <c r="J61" s="231">
        <f t="shared" si="277"/>
        <v>0</v>
      </c>
      <c r="K61" s="231">
        <f t="shared" si="277"/>
        <v>0</v>
      </c>
      <c r="L61" s="231">
        <f t="shared" si="277"/>
        <v>0</v>
      </c>
      <c r="M61" s="231">
        <f t="shared" si="277"/>
        <v>0</v>
      </c>
      <c r="N61" s="231">
        <f t="shared" si="277"/>
        <v>0</v>
      </c>
      <c r="O61" s="231">
        <f t="shared" si="277"/>
        <v>0</v>
      </c>
      <c r="P61" s="231">
        <f t="shared" si="277"/>
        <v>0</v>
      </c>
      <c r="Q61" s="231">
        <f t="shared" si="277"/>
        <v>0</v>
      </c>
      <c r="R61" s="231">
        <f t="shared" si="277"/>
        <v>0</v>
      </c>
      <c r="S61" s="231">
        <f t="shared" si="277"/>
        <v>0</v>
      </c>
      <c r="T61" s="231">
        <f t="shared" si="277"/>
        <v>0</v>
      </c>
      <c r="U61" s="231">
        <f t="shared" si="277"/>
        <v>0</v>
      </c>
      <c r="V61" s="231">
        <f t="shared" si="277"/>
        <v>0</v>
      </c>
      <c r="W61" s="231">
        <f t="shared" si="277"/>
        <v>0</v>
      </c>
      <c r="X61" s="231">
        <f t="shared" si="277"/>
        <v>0</v>
      </c>
      <c r="Y61" s="231">
        <f t="shared" si="277"/>
        <v>0</v>
      </c>
      <c r="Z61" s="231">
        <f t="shared" si="277"/>
        <v>0</v>
      </c>
      <c r="AA61" s="231">
        <f t="shared" si="277"/>
        <v>0</v>
      </c>
      <c r="AB61" s="231">
        <f t="shared" si="277"/>
        <v>0</v>
      </c>
      <c r="AC61" s="231">
        <f t="shared" si="277"/>
        <v>0</v>
      </c>
      <c r="AD61" s="231">
        <f t="shared" si="277"/>
        <v>0</v>
      </c>
      <c r="AE61" s="231">
        <f t="shared" si="277"/>
        <v>0</v>
      </c>
      <c r="AF61" s="231">
        <f t="shared" si="277"/>
        <v>0</v>
      </c>
      <c r="AG61" s="231">
        <f t="shared" si="277"/>
        <v>0</v>
      </c>
      <c r="AH61" s="231">
        <f t="shared" si="277"/>
        <v>0</v>
      </c>
      <c r="AI61" s="231">
        <f t="shared" si="277"/>
        <v>0</v>
      </c>
      <c r="AJ61" s="231">
        <f t="shared" si="277"/>
        <v>0</v>
      </c>
      <c r="AK61" s="231">
        <f t="shared" si="277"/>
        <v>0</v>
      </c>
      <c r="AL61" s="231">
        <f t="shared" si="277"/>
        <v>0</v>
      </c>
      <c r="AM61" s="231">
        <f t="shared" si="277"/>
        <v>0</v>
      </c>
      <c r="AN61" s="231">
        <f t="shared" si="277"/>
        <v>0</v>
      </c>
      <c r="AO61" s="231">
        <f t="shared" si="277"/>
        <v>0</v>
      </c>
      <c r="AP61" s="231">
        <f t="shared" si="277"/>
        <v>0</v>
      </c>
      <c r="AQ61" s="231">
        <f t="shared" si="277"/>
        <v>0</v>
      </c>
      <c r="AR61" s="231">
        <f t="shared" si="277"/>
        <v>0</v>
      </c>
      <c r="AS61" s="231">
        <f t="shared" ref="AS61:AX61" si="278">+AS48</f>
        <v>0</v>
      </c>
      <c r="AT61" s="231">
        <f t="shared" si="278"/>
        <v>0</v>
      </c>
      <c r="AU61" s="231">
        <f t="shared" si="278"/>
        <v>0</v>
      </c>
      <c r="AV61" s="231">
        <f t="shared" si="278"/>
        <v>0</v>
      </c>
      <c r="AW61" s="231">
        <f t="shared" si="278"/>
        <v>0</v>
      </c>
      <c r="AX61" s="231">
        <f t="shared" si="278"/>
        <v>0</v>
      </c>
      <c r="AY61" s="231">
        <f t="shared" ref="AY61:BC61" si="279">+AY48</f>
        <v>0</v>
      </c>
      <c r="AZ61" s="231">
        <f t="shared" si="279"/>
        <v>0</v>
      </c>
      <c r="BA61" s="231">
        <f t="shared" si="279"/>
        <v>0</v>
      </c>
      <c r="BB61" s="231">
        <f t="shared" si="279"/>
        <v>0</v>
      </c>
      <c r="BC61" s="231">
        <f t="shared" si="279"/>
        <v>0</v>
      </c>
    </row>
    <row r="62" spans="1:55" ht="14.45" thickTop="1">
      <c r="B62" s="20" t="s">
        <v>265</v>
      </c>
      <c r="E62" s="218">
        <f>+E60-E61</f>
        <v>0</v>
      </c>
      <c r="F62" s="218">
        <f t="shared" ref="F62:AR62" si="280">+F60-F61</f>
        <v>0</v>
      </c>
      <c r="G62" s="218">
        <f t="shared" si="280"/>
        <v>0</v>
      </c>
      <c r="H62" s="218">
        <f t="shared" si="280"/>
        <v>0</v>
      </c>
      <c r="I62" s="218">
        <f t="shared" si="280"/>
        <v>0</v>
      </c>
      <c r="J62" s="218">
        <f t="shared" si="280"/>
        <v>0</v>
      </c>
      <c r="K62" s="218">
        <f t="shared" si="280"/>
        <v>0</v>
      </c>
      <c r="L62" s="218">
        <f t="shared" si="280"/>
        <v>0</v>
      </c>
      <c r="M62" s="218">
        <f t="shared" si="280"/>
        <v>0</v>
      </c>
      <c r="N62" s="218">
        <f t="shared" si="280"/>
        <v>0</v>
      </c>
      <c r="O62" s="218">
        <f t="shared" si="280"/>
        <v>0</v>
      </c>
      <c r="P62" s="218">
        <f t="shared" si="280"/>
        <v>0</v>
      </c>
      <c r="Q62" s="218">
        <f t="shared" si="280"/>
        <v>0</v>
      </c>
      <c r="R62" s="218">
        <f t="shared" si="280"/>
        <v>0</v>
      </c>
      <c r="S62" s="218">
        <f t="shared" si="280"/>
        <v>0</v>
      </c>
      <c r="T62" s="218">
        <f t="shared" si="280"/>
        <v>0</v>
      </c>
      <c r="U62" s="218">
        <f t="shared" si="280"/>
        <v>0</v>
      </c>
      <c r="V62" s="218">
        <f t="shared" si="280"/>
        <v>0</v>
      </c>
      <c r="W62" s="218">
        <f t="shared" si="280"/>
        <v>0</v>
      </c>
      <c r="X62" s="218">
        <f t="shared" si="280"/>
        <v>0</v>
      </c>
      <c r="Y62" s="218">
        <f t="shared" si="280"/>
        <v>0</v>
      </c>
      <c r="Z62" s="218">
        <f t="shared" si="280"/>
        <v>0</v>
      </c>
      <c r="AA62" s="218">
        <f t="shared" si="280"/>
        <v>0</v>
      </c>
      <c r="AB62" s="218">
        <f t="shared" si="280"/>
        <v>0</v>
      </c>
      <c r="AC62" s="218">
        <f t="shared" si="280"/>
        <v>0</v>
      </c>
      <c r="AD62" s="218">
        <f t="shared" si="280"/>
        <v>0</v>
      </c>
      <c r="AE62" s="218">
        <f t="shared" si="280"/>
        <v>0</v>
      </c>
      <c r="AF62" s="218">
        <f t="shared" si="280"/>
        <v>0</v>
      </c>
      <c r="AG62" s="218">
        <f t="shared" si="280"/>
        <v>0</v>
      </c>
      <c r="AH62" s="218">
        <f t="shared" si="280"/>
        <v>0</v>
      </c>
      <c r="AI62" s="218">
        <f t="shared" si="280"/>
        <v>0</v>
      </c>
      <c r="AJ62" s="218">
        <f t="shared" si="280"/>
        <v>0</v>
      </c>
      <c r="AK62" s="218">
        <f t="shared" si="280"/>
        <v>0</v>
      </c>
      <c r="AL62" s="218">
        <f t="shared" si="280"/>
        <v>0</v>
      </c>
      <c r="AM62" s="218">
        <f t="shared" si="280"/>
        <v>0</v>
      </c>
      <c r="AN62" s="218">
        <f t="shared" si="280"/>
        <v>0</v>
      </c>
      <c r="AO62" s="218">
        <f t="shared" si="280"/>
        <v>0</v>
      </c>
      <c r="AP62" s="218">
        <f t="shared" si="280"/>
        <v>0</v>
      </c>
      <c r="AQ62" s="218">
        <f t="shared" si="280"/>
        <v>0</v>
      </c>
      <c r="AR62" s="218">
        <f t="shared" si="280"/>
        <v>0</v>
      </c>
      <c r="AS62" s="218">
        <f t="shared" ref="AS62:AX62" si="281">+AS60-AS61</f>
        <v>0</v>
      </c>
      <c r="AT62" s="218">
        <f t="shared" si="281"/>
        <v>0</v>
      </c>
      <c r="AU62" s="218">
        <f t="shared" si="281"/>
        <v>0</v>
      </c>
      <c r="AV62" s="218">
        <f t="shared" si="281"/>
        <v>0</v>
      </c>
      <c r="AW62" s="218">
        <f t="shared" si="281"/>
        <v>0</v>
      </c>
      <c r="AX62" s="218">
        <f t="shared" si="281"/>
        <v>0</v>
      </c>
      <c r="AY62" s="218">
        <f t="shared" ref="AY62:BC62" si="282">+AY60-AY61</f>
        <v>0</v>
      </c>
      <c r="AZ62" s="218">
        <f t="shared" si="282"/>
        <v>0</v>
      </c>
      <c r="BA62" s="218">
        <f t="shared" si="282"/>
        <v>0</v>
      </c>
      <c r="BB62" s="218">
        <f t="shared" si="282"/>
        <v>0</v>
      </c>
      <c r="BC62" s="218">
        <f t="shared" si="282"/>
        <v>0</v>
      </c>
    </row>
    <row r="64" spans="1:55">
      <c r="B64" s="22" t="s">
        <v>266</v>
      </c>
      <c r="E64" s="232">
        <f>IF(E48&lt;=0,0,+E38/E48)</f>
        <v>0</v>
      </c>
      <c r="F64" s="232">
        <f t="shared" ref="F64:AR64" si="283">IF(F48&lt;=0,0,+F38/F48)</f>
        <v>0</v>
      </c>
      <c r="G64" s="232">
        <f t="shared" si="283"/>
        <v>0</v>
      </c>
      <c r="H64" s="232">
        <f t="shared" si="283"/>
        <v>0</v>
      </c>
      <c r="I64" s="232">
        <f t="shared" si="283"/>
        <v>0</v>
      </c>
      <c r="J64" s="232">
        <f t="shared" si="283"/>
        <v>0</v>
      </c>
      <c r="K64" s="232">
        <f t="shared" si="283"/>
        <v>0</v>
      </c>
      <c r="L64" s="232">
        <f t="shared" si="283"/>
        <v>0</v>
      </c>
      <c r="M64" s="232">
        <f t="shared" si="283"/>
        <v>0</v>
      </c>
      <c r="N64" s="232">
        <f t="shared" si="283"/>
        <v>0</v>
      </c>
      <c r="O64" s="232">
        <f t="shared" si="283"/>
        <v>0</v>
      </c>
      <c r="P64" s="232">
        <f t="shared" si="283"/>
        <v>0</v>
      </c>
      <c r="Q64" s="232">
        <f t="shared" si="283"/>
        <v>0</v>
      </c>
      <c r="R64" s="232">
        <f t="shared" si="283"/>
        <v>0</v>
      </c>
      <c r="S64" s="232">
        <f t="shared" si="283"/>
        <v>0</v>
      </c>
      <c r="T64" s="232">
        <f t="shared" si="283"/>
        <v>0</v>
      </c>
      <c r="U64" s="232">
        <f t="shared" si="283"/>
        <v>0</v>
      </c>
      <c r="V64" s="232">
        <f t="shared" si="283"/>
        <v>0</v>
      </c>
      <c r="W64" s="232">
        <f t="shared" si="283"/>
        <v>0</v>
      </c>
      <c r="X64" s="232">
        <f t="shared" si="283"/>
        <v>0</v>
      </c>
      <c r="Y64" s="232">
        <f t="shared" si="283"/>
        <v>0</v>
      </c>
      <c r="Z64" s="232">
        <f t="shared" si="283"/>
        <v>0</v>
      </c>
      <c r="AA64" s="232">
        <f t="shared" si="283"/>
        <v>0</v>
      </c>
      <c r="AB64" s="232">
        <f t="shared" si="283"/>
        <v>0</v>
      </c>
      <c r="AC64" s="232">
        <f t="shared" si="283"/>
        <v>0</v>
      </c>
      <c r="AD64" s="232">
        <f t="shared" si="283"/>
        <v>0</v>
      </c>
      <c r="AE64" s="232">
        <f t="shared" si="283"/>
        <v>0</v>
      </c>
      <c r="AF64" s="232">
        <f t="shared" si="283"/>
        <v>0</v>
      </c>
      <c r="AG64" s="232">
        <f t="shared" si="283"/>
        <v>0</v>
      </c>
      <c r="AH64" s="232">
        <f t="shared" si="283"/>
        <v>0</v>
      </c>
      <c r="AI64" s="232">
        <f t="shared" si="283"/>
        <v>0</v>
      </c>
      <c r="AJ64" s="232">
        <f t="shared" si="283"/>
        <v>0</v>
      </c>
      <c r="AK64" s="232">
        <f t="shared" si="283"/>
        <v>0</v>
      </c>
      <c r="AL64" s="232">
        <f t="shared" si="283"/>
        <v>0</v>
      </c>
      <c r="AM64" s="232">
        <f t="shared" si="283"/>
        <v>0</v>
      </c>
      <c r="AN64" s="232">
        <f t="shared" si="283"/>
        <v>0</v>
      </c>
      <c r="AO64" s="232">
        <f t="shared" si="283"/>
        <v>0</v>
      </c>
      <c r="AP64" s="232">
        <f t="shared" si="283"/>
        <v>0</v>
      </c>
      <c r="AQ64" s="232">
        <f t="shared" si="283"/>
        <v>0</v>
      </c>
      <c r="AR64" s="232">
        <f t="shared" si="283"/>
        <v>0</v>
      </c>
      <c r="AS64" s="232">
        <f t="shared" ref="AS64:AX64" si="284">IF(AS48&lt;=0,0,+AS38/AS48)</f>
        <v>0</v>
      </c>
      <c r="AT64" s="232">
        <f t="shared" si="284"/>
        <v>0</v>
      </c>
      <c r="AU64" s="232">
        <f t="shared" si="284"/>
        <v>0</v>
      </c>
      <c r="AV64" s="232">
        <f t="shared" si="284"/>
        <v>0</v>
      </c>
      <c r="AW64" s="232">
        <f t="shared" si="284"/>
        <v>0</v>
      </c>
      <c r="AX64" s="232">
        <f t="shared" si="284"/>
        <v>0</v>
      </c>
      <c r="AY64" s="232">
        <f t="shared" ref="AY64:BC64" si="285">IF(AY48&lt;=0,0,+AY38/AY48)</f>
        <v>0</v>
      </c>
      <c r="AZ64" s="232">
        <f t="shared" si="285"/>
        <v>0</v>
      </c>
      <c r="BA64" s="232">
        <f t="shared" si="285"/>
        <v>0</v>
      </c>
      <c r="BB64" s="232">
        <f t="shared" si="285"/>
        <v>0</v>
      </c>
      <c r="BC64" s="232">
        <f t="shared" si="285"/>
        <v>0</v>
      </c>
    </row>
    <row r="66" spans="1:55">
      <c r="E66" s="47" t="s">
        <v>131</v>
      </c>
    </row>
    <row r="67" spans="1:55" ht="14.45" thickBot="1">
      <c r="A67" s="33" t="s">
        <v>267</v>
      </c>
      <c r="B67" s="33"/>
      <c r="C67" s="9"/>
      <c r="D67" s="9"/>
      <c r="E67" s="214">
        <f>E14</f>
        <v>0</v>
      </c>
      <c r="F67" s="17">
        <f t="shared" ref="F67:AR67" si="286">+F59</f>
        <v>1</v>
      </c>
      <c r="G67" s="17">
        <f t="shared" si="286"/>
        <v>2</v>
      </c>
      <c r="H67" s="17">
        <f t="shared" si="286"/>
        <v>3</v>
      </c>
      <c r="I67" s="17">
        <f t="shared" si="286"/>
        <v>4</v>
      </c>
      <c r="J67" s="17">
        <f t="shared" si="286"/>
        <v>5</v>
      </c>
      <c r="K67" s="17">
        <f t="shared" si="286"/>
        <v>6</v>
      </c>
      <c r="L67" s="17">
        <f t="shared" si="286"/>
        <v>7</v>
      </c>
      <c r="M67" s="17">
        <f t="shared" si="286"/>
        <v>8</v>
      </c>
      <c r="N67" s="17">
        <f t="shared" si="286"/>
        <v>9</v>
      </c>
      <c r="O67" s="17">
        <f t="shared" si="286"/>
        <v>10</v>
      </c>
      <c r="P67" s="17">
        <f t="shared" si="286"/>
        <v>11</v>
      </c>
      <c r="Q67" s="17">
        <f t="shared" si="286"/>
        <v>12</v>
      </c>
      <c r="R67" s="17">
        <f t="shared" si="286"/>
        <v>13</v>
      </c>
      <c r="S67" s="17">
        <f t="shared" si="286"/>
        <v>14</v>
      </c>
      <c r="T67" s="17">
        <f t="shared" si="286"/>
        <v>15</v>
      </c>
      <c r="U67" s="17">
        <f t="shared" si="286"/>
        <v>16</v>
      </c>
      <c r="V67" s="17">
        <f t="shared" si="286"/>
        <v>17</v>
      </c>
      <c r="W67" s="17">
        <f t="shared" si="286"/>
        <v>18</v>
      </c>
      <c r="X67" s="17">
        <f t="shared" si="286"/>
        <v>19</v>
      </c>
      <c r="Y67" s="17">
        <f t="shared" si="286"/>
        <v>20</v>
      </c>
      <c r="Z67" s="17">
        <f t="shared" si="286"/>
        <v>21</v>
      </c>
      <c r="AA67" s="17">
        <f t="shared" si="286"/>
        <v>22</v>
      </c>
      <c r="AB67" s="17">
        <f t="shared" si="286"/>
        <v>23</v>
      </c>
      <c r="AC67" s="17">
        <f t="shared" si="286"/>
        <v>24</v>
      </c>
      <c r="AD67" s="17">
        <f t="shared" si="286"/>
        <v>25</v>
      </c>
      <c r="AE67" s="17">
        <f t="shared" si="286"/>
        <v>26</v>
      </c>
      <c r="AF67" s="17">
        <f t="shared" si="286"/>
        <v>27</v>
      </c>
      <c r="AG67" s="17">
        <f t="shared" si="286"/>
        <v>28</v>
      </c>
      <c r="AH67" s="17">
        <f t="shared" si="286"/>
        <v>29</v>
      </c>
      <c r="AI67" s="17">
        <f t="shared" si="286"/>
        <v>30</v>
      </c>
      <c r="AJ67" s="17">
        <f t="shared" si="286"/>
        <v>31</v>
      </c>
      <c r="AK67" s="17">
        <f t="shared" si="286"/>
        <v>32</v>
      </c>
      <c r="AL67" s="17">
        <f t="shared" si="286"/>
        <v>33</v>
      </c>
      <c r="AM67" s="17">
        <f t="shared" si="286"/>
        <v>34</v>
      </c>
      <c r="AN67" s="17">
        <f t="shared" si="286"/>
        <v>35</v>
      </c>
      <c r="AO67" s="17">
        <f t="shared" si="286"/>
        <v>36</v>
      </c>
      <c r="AP67" s="17">
        <f t="shared" si="286"/>
        <v>37</v>
      </c>
      <c r="AQ67" s="17">
        <f t="shared" si="286"/>
        <v>38</v>
      </c>
      <c r="AR67" s="17">
        <f t="shared" si="286"/>
        <v>39</v>
      </c>
      <c r="AS67" s="17">
        <f t="shared" ref="AS67:AX67" si="287">+AS59</f>
        <v>40</v>
      </c>
      <c r="AT67" s="17">
        <f t="shared" si="287"/>
        <v>41</v>
      </c>
      <c r="AU67" s="17">
        <f t="shared" si="287"/>
        <v>42</v>
      </c>
      <c r="AV67" s="17">
        <f t="shared" si="287"/>
        <v>43</v>
      </c>
      <c r="AW67" s="17">
        <f t="shared" si="287"/>
        <v>44</v>
      </c>
      <c r="AX67" s="17">
        <f t="shared" si="287"/>
        <v>45</v>
      </c>
      <c r="AY67" s="17">
        <f t="shared" ref="AY67:BC67" si="288">+AY59</f>
        <v>46</v>
      </c>
      <c r="AZ67" s="17">
        <f t="shared" si="288"/>
        <v>47</v>
      </c>
      <c r="BA67" s="17">
        <f t="shared" si="288"/>
        <v>48</v>
      </c>
      <c r="BB67" s="17">
        <f t="shared" si="288"/>
        <v>49</v>
      </c>
      <c r="BC67" s="17">
        <f t="shared" si="288"/>
        <v>50</v>
      </c>
    </row>
    <row r="68" spans="1:55">
      <c r="B68" s="2" t="s">
        <v>265</v>
      </c>
      <c r="E68" s="220">
        <f>E62</f>
        <v>0</v>
      </c>
      <c r="F68" s="220">
        <f t="shared" ref="F68:AR68" si="289">F62</f>
        <v>0</v>
      </c>
      <c r="G68" s="220">
        <f t="shared" si="289"/>
        <v>0</v>
      </c>
      <c r="H68" s="220">
        <f t="shared" si="289"/>
        <v>0</v>
      </c>
      <c r="I68" s="220">
        <f t="shared" si="289"/>
        <v>0</v>
      </c>
      <c r="J68" s="220">
        <f t="shared" si="289"/>
        <v>0</v>
      </c>
      <c r="K68" s="220">
        <f t="shared" si="289"/>
        <v>0</v>
      </c>
      <c r="L68" s="220">
        <f t="shared" si="289"/>
        <v>0</v>
      </c>
      <c r="M68" s="220">
        <f t="shared" si="289"/>
        <v>0</v>
      </c>
      <c r="N68" s="220">
        <f t="shared" si="289"/>
        <v>0</v>
      </c>
      <c r="O68" s="220">
        <f t="shared" si="289"/>
        <v>0</v>
      </c>
      <c r="P68" s="220">
        <f t="shared" si="289"/>
        <v>0</v>
      </c>
      <c r="Q68" s="220">
        <f t="shared" si="289"/>
        <v>0</v>
      </c>
      <c r="R68" s="220">
        <f t="shared" si="289"/>
        <v>0</v>
      </c>
      <c r="S68" s="220">
        <f t="shared" si="289"/>
        <v>0</v>
      </c>
      <c r="T68" s="220">
        <f t="shared" si="289"/>
        <v>0</v>
      </c>
      <c r="U68" s="220">
        <f t="shared" si="289"/>
        <v>0</v>
      </c>
      <c r="V68" s="220">
        <f t="shared" si="289"/>
        <v>0</v>
      </c>
      <c r="W68" s="220">
        <f t="shared" si="289"/>
        <v>0</v>
      </c>
      <c r="X68" s="220">
        <f t="shared" si="289"/>
        <v>0</v>
      </c>
      <c r="Y68" s="220">
        <f t="shared" si="289"/>
        <v>0</v>
      </c>
      <c r="Z68" s="220">
        <f t="shared" si="289"/>
        <v>0</v>
      </c>
      <c r="AA68" s="220">
        <f t="shared" si="289"/>
        <v>0</v>
      </c>
      <c r="AB68" s="220">
        <f t="shared" si="289"/>
        <v>0</v>
      </c>
      <c r="AC68" s="220">
        <f t="shared" si="289"/>
        <v>0</v>
      </c>
      <c r="AD68" s="220">
        <f t="shared" si="289"/>
        <v>0</v>
      </c>
      <c r="AE68" s="220">
        <f t="shared" si="289"/>
        <v>0</v>
      </c>
      <c r="AF68" s="220">
        <f t="shared" si="289"/>
        <v>0</v>
      </c>
      <c r="AG68" s="220">
        <f t="shared" si="289"/>
        <v>0</v>
      </c>
      <c r="AH68" s="220">
        <f t="shared" si="289"/>
        <v>0</v>
      </c>
      <c r="AI68" s="220">
        <f t="shared" si="289"/>
        <v>0</v>
      </c>
      <c r="AJ68" s="220">
        <f t="shared" si="289"/>
        <v>0</v>
      </c>
      <c r="AK68" s="220">
        <f t="shared" si="289"/>
        <v>0</v>
      </c>
      <c r="AL68" s="220">
        <f t="shared" si="289"/>
        <v>0</v>
      </c>
      <c r="AM68" s="220">
        <f t="shared" si="289"/>
        <v>0</v>
      </c>
      <c r="AN68" s="220">
        <f t="shared" si="289"/>
        <v>0</v>
      </c>
      <c r="AO68" s="220">
        <f t="shared" si="289"/>
        <v>0</v>
      </c>
      <c r="AP68" s="220">
        <f t="shared" si="289"/>
        <v>0</v>
      </c>
      <c r="AQ68" s="220">
        <f t="shared" si="289"/>
        <v>0</v>
      </c>
      <c r="AR68" s="220">
        <f t="shared" si="289"/>
        <v>0</v>
      </c>
      <c r="AS68" s="220">
        <f t="shared" ref="AS68:AX68" si="290">AS62</f>
        <v>0</v>
      </c>
      <c r="AT68" s="220">
        <f t="shared" si="290"/>
        <v>0</v>
      </c>
      <c r="AU68" s="220">
        <f t="shared" si="290"/>
        <v>0</v>
      </c>
      <c r="AV68" s="220">
        <f t="shared" si="290"/>
        <v>0</v>
      </c>
      <c r="AW68" s="220">
        <f t="shared" si="290"/>
        <v>0</v>
      </c>
      <c r="AX68" s="220">
        <f t="shared" si="290"/>
        <v>0</v>
      </c>
      <c r="AY68" s="220">
        <f t="shared" ref="AY68:BC68" si="291">AY62</f>
        <v>0</v>
      </c>
      <c r="AZ68" s="220">
        <f t="shared" si="291"/>
        <v>0</v>
      </c>
      <c r="BA68" s="220">
        <f t="shared" si="291"/>
        <v>0</v>
      </c>
      <c r="BB68" s="220">
        <f t="shared" si="291"/>
        <v>0</v>
      </c>
      <c r="BC68" s="220">
        <f t="shared" si="291"/>
        <v>0</v>
      </c>
    </row>
    <row r="69" spans="1:55">
      <c r="A69" s="2" t="s">
        <v>268</v>
      </c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</row>
    <row r="70" spans="1:55">
      <c r="A70" s="2" t="s">
        <v>269</v>
      </c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</row>
    <row r="71" spans="1:55">
      <c r="A71" s="2" t="s">
        <v>270</v>
      </c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</row>
    <row r="72" spans="1:55">
      <c r="A72" s="2" t="s">
        <v>271</v>
      </c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</row>
    <row r="73" spans="1:55">
      <c r="A73" s="2" t="s">
        <v>272</v>
      </c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</row>
    <row r="74" spans="1:55">
      <c r="A74" s="2" t="s">
        <v>273</v>
      </c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</row>
    <row r="75" spans="1:55" ht="14.45" thickBot="1">
      <c r="A75" s="2" t="s">
        <v>274</v>
      </c>
      <c r="E75" s="228"/>
      <c r="F75" s="228"/>
      <c r="G75" s="228"/>
      <c r="H75" s="228"/>
      <c r="I75" s="228"/>
      <c r="J75" s="228"/>
      <c r="K75" s="228"/>
      <c r="L75" s="228"/>
      <c r="M75" s="228"/>
      <c r="N75" s="228"/>
      <c r="O75" s="228"/>
      <c r="P75" s="228"/>
      <c r="Q75" s="228"/>
      <c r="R75" s="228"/>
      <c r="S75" s="228"/>
      <c r="T75" s="228"/>
      <c r="U75" s="228"/>
      <c r="V75" s="228"/>
      <c r="W75" s="228"/>
      <c r="X75" s="228"/>
      <c r="Y75" s="228"/>
      <c r="Z75" s="228"/>
      <c r="AA75" s="228"/>
      <c r="AB75" s="228"/>
      <c r="AC75" s="228"/>
      <c r="AD75" s="228"/>
      <c r="AE75" s="228"/>
      <c r="AF75" s="228"/>
      <c r="AG75" s="228"/>
      <c r="AH75" s="228"/>
      <c r="AI75" s="228"/>
      <c r="AJ75" s="228"/>
      <c r="AK75" s="228"/>
      <c r="AL75" s="228"/>
      <c r="AM75" s="228"/>
      <c r="AN75" s="228"/>
      <c r="AO75" s="228"/>
      <c r="AP75" s="228"/>
      <c r="AQ75" s="228"/>
      <c r="AR75" s="228"/>
      <c r="AS75" s="228"/>
      <c r="AT75" s="228"/>
      <c r="AU75" s="228"/>
      <c r="AV75" s="228"/>
      <c r="AW75" s="228"/>
      <c r="AX75" s="228"/>
      <c r="AY75" s="228"/>
      <c r="AZ75" s="228"/>
      <c r="BA75" s="228"/>
      <c r="BB75" s="228"/>
      <c r="BC75" s="228"/>
    </row>
    <row r="76" spans="1:55" ht="14.45" thickTop="1">
      <c r="B76" s="20" t="s">
        <v>275</v>
      </c>
      <c r="E76" s="227">
        <f>E68-SUM(E69:E75)</f>
        <v>0</v>
      </c>
      <c r="F76" s="227">
        <f t="shared" ref="F76:AR76" si="292">F68-SUM(F69:F75)</f>
        <v>0</v>
      </c>
      <c r="G76" s="227">
        <f t="shared" si="292"/>
        <v>0</v>
      </c>
      <c r="H76" s="227">
        <f t="shared" si="292"/>
        <v>0</v>
      </c>
      <c r="I76" s="227">
        <f t="shared" si="292"/>
        <v>0</v>
      </c>
      <c r="J76" s="227">
        <f t="shared" si="292"/>
        <v>0</v>
      </c>
      <c r="K76" s="227">
        <f t="shared" si="292"/>
        <v>0</v>
      </c>
      <c r="L76" s="227">
        <f t="shared" si="292"/>
        <v>0</v>
      </c>
      <c r="M76" s="227">
        <f t="shared" si="292"/>
        <v>0</v>
      </c>
      <c r="N76" s="227">
        <f t="shared" si="292"/>
        <v>0</v>
      </c>
      <c r="O76" s="227">
        <f t="shared" si="292"/>
        <v>0</v>
      </c>
      <c r="P76" s="227">
        <f t="shared" si="292"/>
        <v>0</v>
      </c>
      <c r="Q76" s="227">
        <f t="shared" si="292"/>
        <v>0</v>
      </c>
      <c r="R76" s="227">
        <f t="shared" si="292"/>
        <v>0</v>
      </c>
      <c r="S76" s="227">
        <f t="shared" si="292"/>
        <v>0</v>
      </c>
      <c r="T76" s="227">
        <f t="shared" si="292"/>
        <v>0</v>
      </c>
      <c r="U76" s="227">
        <f t="shared" si="292"/>
        <v>0</v>
      </c>
      <c r="V76" s="227">
        <f t="shared" si="292"/>
        <v>0</v>
      </c>
      <c r="W76" s="227">
        <f t="shared" si="292"/>
        <v>0</v>
      </c>
      <c r="X76" s="227">
        <f t="shared" si="292"/>
        <v>0</v>
      </c>
      <c r="Y76" s="227">
        <f t="shared" si="292"/>
        <v>0</v>
      </c>
      <c r="Z76" s="227">
        <f t="shared" si="292"/>
        <v>0</v>
      </c>
      <c r="AA76" s="227">
        <f t="shared" si="292"/>
        <v>0</v>
      </c>
      <c r="AB76" s="227">
        <f t="shared" si="292"/>
        <v>0</v>
      </c>
      <c r="AC76" s="227">
        <f t="shared" si="292"/>
        <v>0</v>
      </c>
      <c r="AD76" s="227">
        <f t="shared" si="292"/>
        <v>0</v>
      </c>
      <c r="AE76" s="227">
        <f t="shared" si="292"/>
        <v>0</v>
      </c>
      <c r="AF76" s="227">
        <f t="shared" si="292"/>
        <v>0</v>
      </c>
      <c r="AG76" s="227">
        <f t="shared" si="292"/>
        <v>0</v>
      </c>
      <c r="AH76" s="227">
        <f t="shared" si="292"/>
        <v>0</v>
      </c>
      <c r="AI76" s="227">
        <f t="shared" si="292"/>
        <v>0</v>
      </c>
      <c r="AJ76" s="227">
        <f t="shared" si="292"/>
        <v>0</v>
      </c>
      <c r="AK76" s="227">
        <f t="shared" si="292"/>
        <v>0</v>
      </c>
      <c r="AL76" s="227">
        <f t="shared" si="292"/>
        <v>0</v>
      </c>
      <c r="AM76" s="227">
        <f t="shared" si="292"/>
        <v>0</v>
      </c>
      <c r="AN76" s="227">
        <f t="shared" si="292"/>
        <v>0</v>
      </c>
      <c r="AO76" s="227">
        <f t="shared" si="292"/>
        <v>0</v>
      </c>
      <c r="AP76" s="227">
        <f t="shared" si="292"/>
        <v>0</v>
      </c>
      <c r="AQ76" s="227">
        <f t="shared" si="292"/>
        <v>0</v>
      </c>
      <c r="AR76" s="227">
        <f t="shared" si="292"/>
        <v>0</v>
      </c>
      <c r="AS76" s="227">
        <f t="shared" ref="AS76:AX76" si="293">AS68-SUM(AS69:AS75)</f>
        <v>0</v>
      </c>
      <c r="AT76" s="227">
        <f t="shared" si="293"/>
        <v>0</v>
      </c>
      <c r="AU76" s="227">
        <f t="shared" si="293"/>
        <v>0</v>
      </c>
      <c r="AV76" s="227">
        <f t="shared" si="293"/>
        <v>0</v>
      </c>
      <c r="AW76" s="227">
        <f t="shared" si="293"/>
        <v>0</v>
      </c>
      <c r="AX76" s="227">
        <f t="shared" si="293"/>
        <v>0</v>
      </c>
      <c r="AY76" s="227">
        <f t="shared" ref="AY76:BC76" si="294">AY68-SUM(AY69:AY75)</f>
        <v>0</v>
      </c>
      <c r="AZ76" s="227">
        <f t="shared" si="294"/>
        <v>0</v>
      </c>
      <c r="BA76" s="227">
        <f t="shared" si="294"/>
        <v>0</v>
      </c>
      <c r="BB76" s="227">
        <f t="shared" si="294"/>
        <v>0</v>
      </c>
      <c r="BC76" s="227">
        <f t="shared" si="294"/>
        <v>0</v>
      </c>
    </row>
    <row r="80" spans="1:55" ht="15">
      <c r="A80" s="288" t="s">
        <v>128</v>
      </c>
    </row>
  </sheetData>
  <mergeCells count="2">
    <mergeCell ref="A1:F1"/>
    <mergeCell ref="B2:F2"/>
  </mergeCells>
  <pageMargins left="0.56999999999999995" right="0.7" top="0.75" bottom="0.75" header="0.3" footer="0.3"/>
  <pageSetup scale="65" orientation="landscape" r:id="rId1"/>
  <colBreaks count="3" manualBreakCount="3">
    <brk id="15" max="1048575" man="1"/>
    <brk id="25" max="1048575" man="1"/>
    <brk id="3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E794A-448B-4AC3-A19D-6CC4BA74857B}">
  <dimension ref="A1:AB65"/>
  <sheetViews>
    <sheetView showGridLines="0" zoomScale="85" zoomScaleNormal="85" workbookViewId="0">
      <selection activeCell="A2" sqref="A2"/>
    </sheetView>
  </sheetViews>
  <sheetFormatPr defaultRowHeight="15"/>
  <cols>
    <col min="1" max="2" width="9.140625" style="246"/>
    <col min="3" max="3" width="21.140625" style="246" customWidth="1"/>
    <col min="4" max="4" width="13.7109375" style="246" customWidth="1"/>
    <col min="5" max="5" width="16.42578125" style="246" bestFit="1" customWidth="1"/>
    <col min="6" max="6" width="9.140625" style="246"/>
    <col min="7" max="7" width="21.42578125" style="246" customWidth="1"/>
    <col min="8" max="8" width="14.85546875" style="246" bestFit="1" customWidth="1"/>
    <col min="9" max="9" width="9.140625" style="246"/>
    <col min="10" max="10" width="13.140625" style="246" bestFit="1" customWidth="1"/>
    <col min="11" max="11" width="14.85546875" style="246" bestFit="1" customWidth="1"/>
    <col min="12" max="19" width="9.140625" style="246"/>
    <col min="20" max="20" width="20.85546875" style="246" bestFit="1" customWidth="1"/>
    <col min="21" max="16384" width="9.140625" style="246"/>
  </cols>
  <sheetData>
    <row r="1" spans="1:28">
      <c r="A1" s="277" t="s">
        <v>276</v>
      </c>
    </row>
    <row r="4" spans="1:28">
      <c r="A4" s="247"/>
      <c r="B4" s="245"/>
      <c r="C4" s="248"/>
      <c r="D4" s="248"/>
      <c r="E4" s="248"/>
      <c r="F4" s="248"/>
      <c r="G4" s="248"/>
      <c r="H4" s="278"/>
      <c r="J4" s="277" t="s">
        <v>277</v>
      </c>
      <c r="AB4" s="246">
        <v>2</v>
      </c>
    </row>
    <row r="5" spans="1:28">
      <c r="A5" s="247"/>
      <c r="B5" s="310" t="s">
        <v>278</v>
      </c>
      <c r="C5" s="311"/>
      <c r="D5" s="249"/>
      <c r="E5" s="250"/>
      <c r="G5" s="279" t="s">
        <v>279</v>
      </c>
      <c r="H5" s="280">
        <v>0.02</v>
      </c>
      <c r="J5" s="246" t="s">
        <v>280</v>
      </c>
      <c r="K5" s="255"/>
      <c r="AB5" s="246">
        <v>3</v>
      </c>
    </row>
    <row r="6" spans="1:28">
      <c r="A6" s="247"/>
      <c r="B6" s="253" t="s">
        <v>281</v>
      </c>
      <c r="C6" s="251" t="s">
        <v>282</v>
      </c>
      <c r="D6" s="254" t="s">
        <v>283</v>
      </c>
      <c r="E6" s="251" t="s">
        <v>284</v>
      </c>
      <c r="G6" s="281" t="s">
        <v>285</v>
      </c>
      <c r="H6" s="282">
        <v>0.1</v>
      </c>
      <c r="J6" s="246" t="s">
        <v>286</v>
      </c>
      <c r="AB6" s="246">
        <v>4</v>
      </c>
    </row>
    <row r="7" spans="1:28">
      <c r="A7" s="247"/>
      <c r="B7" s="256">
        <v>0</v>
      </c>
      <c r="C7" s="257"/>
      <c r="D7" s="258"/>
      <c r="E7" s="259"/>
      <c r="G7" s="281" t="s">
        <v>287</v>
      </c>
      <c r="H7" s="283">
        <f ca="1">E7+NPV(H6,E8:INDEX(E8:E57,D5))</f>
        <v>0</v>
      </c>
      <c r="J7" s="246" t="s">
        <v>288</v>
      </c>
      <c r="AB7" s="246">
        <v>5</v>
      </c>
    </row>
    <row r="8" spans="1:28">
      <c r="A8" s="247"/>
      <c r="B8" s="260">
        <v>1</v>
      </c>
      <c r="C8" s="261"/>
      <c r="D8" s="262"/>
      <c r="E8" s="259"/>
      <c r="G8" s="281" t="s">
        <v>289</v>
      </c>
      <c r="H8" s="284"/>
      <c r="J8" s="246" t="s">
        <v>290</v>
      </c>
      <c r="AB8" s="246">
        <v>6</v>
      </c>
    </row>
    <row r="9" spans="1:28">
      <c r="A9" s="247"/>
      <c r="B9" s="256">
        <v>2</v>
      </c>
      <c r="C9" s="263"/>
      <c r="D9" s="264"/>
      <c r="E9" s="259"/>
      <c r="G9" s="285" t="s">
        <v>291</v>
      </c>
      <c r="H9" s="286">
        <f ca="1">NPV(H6,E8:INDEX(E8:E52,D5))</f>
        <v>0</v>
      </c>
      <c r="AB9" s="246">
        <v>7</v>
      </c>
    </row>
    <row r="10" spans="1:28">
      <c r="A10" s="247"/>
      <c r="B10" s="256">
        <v>3</v>
      </c>
      <c r="C10" s="264"/>
      <c r="D10" s="264"/>
      <c r="E10" s="259"/>
      <c r="H10" s="266"/>
      <c r="AB10" s="246">
        <v>8</v>
      </c>
    </row>
    <row r="11" spans="1:28">
      <c r="A11" s="247"/>
      <c r="B11" s="256">
        <v>4</v>
      </c>
      <c r="C11" s="264"/>
      <c r="D11" s="264"/>
      <c r="E11" s="259"/>
      <c r="H11" s="266"/>
      <c r="AB11" s="246">
        <v>9</v>
      </c>
    </row>
    <row r="12" spans="1:28" ht="18.75">
      <c r="A12" s="247"/>
      <c r="B12" s="256">
        <v>5</v>
      </c>
      <c r="C12" s="264"/>
      <c r="D12" s="264"/>
      <c r="E12" s="259"/>
      <c r="H12" s="267"/>
      <c r="J12" s="252"/>
      <c r="AB12" s="246">
        <v>10</v>
      </c>
    </row>
    <row r="13" spans="1:28">
      <c r="A13" s="247"/>
      <c r="B13" s="256">
        <v>6</v>
      </c>
      <c r="C13" s="264"/>
      <c r="D13" s="264"/>
      <c r="E13" s="259"/>
      <c r="H13" s="265"/>
      <c r="AB13" s="246">
        <v>11</v>
      </c>
    </row>
    <row r="14" spans="1:28">
      <c r="A14" s="247"/>
      <c r="B14" s="256">
        <v>7</v>
      </c>
      <c r="C14" s="264"/>
      <c r="D14" s="264"/>
      <c r="E14" s="259"/>
      <c r="H14" s="265"/>
      <c r="AB14" s="246">
        <v>12</v>
      </c>
    </row>
    <row r="15" spans="1:28">
      <c r="A15" s="247"/>
      <c r="B15" s="256">
        <v>8</v>
      </c>
      <c r="C15" s="264"/>
      <c r="D15" s="264"/>
      <c r="E15" s="259"/>
      <c r="H15" s="265"/>
      <c r="AB15" s="246">
        <v>13</v>
      </c>
    </row>
    <row r="16" spans="1:28">
      <c r="A16" s="247"/>
      <c r="B16" s="256">
        <v>9</v>
      </c>
      <c r="C16" s="264"/>
      <c r="D16" s="264"/>
      <c r="E16" s="259"/>
      <c r="H16" s="265"/>
      <c r="AB16" s="246">
        <v>14</v>
      </c>
    </row>
    <row r="17" spans="1:28">
      <c r="A17" s="247"/>
      <c r="B17" s="256">
        <v>10</v>
      </c>
      <c r="C17" s="264"/>
      <c r="D17" s="264"/>
      <c r="E17" s="259"/>
      <c r="H17" s="265"/>
      <c r="AB17" s="246">
        <v>15</v>
      </c>
    </row>
    <row r="18" spans="1:28">
      <c r="A18" s="247"/>
      <c r="B18" s="256">
        <v>11</v>
      </c>
      <c r="C18" s="264"/>
      <c r="D18" s="264"/>
      <c r="E18" s="259"/>
      <c r="H18" s="265"/>
      <c r="AB18" s="246">
        <v>16</v>
      </c>
    </row>
    <row r="19" spans="1:28">
      <c r="A19" s="247"/>
      <c r="B19" s="256">
        <v>12</v>
      </c>
      <c r="C19" s="264"/>
      <c r="D19" s="264"/>
      <c r="E19" s="259"/>
      <c r="H19" s="265"/>
      <c r="AB19" s="246">
        <v>17</v>
      </c>
    </row>
    <row r="20" spans="1:28">
      <c r="A20" s="247"/>
      <c r="B20" s="256">
        <v>13</v>
      </c>
      <c r="C20" s="264"/>
      <c r="D20" s="264"/>
      <c r="E20" s="259"/>
      <c r="H20" s="265"/>
      <c r="AB20" s="246">
        <v>18</v>
      </c>
    </row>
    <row r="21" spans="1:28">
      <c r="A21" s="247"/>
      <c r="B21" s="256">
        <v>14</v>
      </c>
      <c r="C21" s="264"/>
      <c r="D21" s="264"/>
      <c r="E21" s="259"/>
      <c r="H21" s="265"/>
      <c r="AB21" s="246">
        <v>19</v>
      </c>
    </row>
    <row r="22" spans="1:28">
      <c r="A22" s="247"/>
      <c r="B22" s="256">
        <v>15</v>
      </c>
      <c r="C22" s="264"/>
      <c r="D22" s="264"/>
      <c r="E22" s="259"/>
      <c r="H22" s="265"/>
      <c r="AB22" s="246">
        <v>20</v>
      </c>
    </row>
    <row r="23" spans="1:28">
      <c r="A23" s="247"/>
      <c r="B23" s="256">
        <v>16</v>
      </c>
      <c r="C23" s="264"/>
      <c r="D23" s="264"/>
      <c r="E23" s="259"/>
      <c r="H23" s="265"/>
      <c r="AB23" s="246">
        <v>21</v>
      </c>
    </row>
    <row r="24" spans="1:28">
      <c r="A24" s="247"/>
      <c r="B24" s="256">
        <v>17</v>
      </c>
      <c r="C24" s="264"/>
      <c r="D24" s="264"/>
      <c r="E24" s="259"/>
      <c r="H24" s="265"/>
      <c r="AB24" s="246">
        <v>22</v>
      </c>
    </row>
    <row r="25" spans="1:28">
      <c r="A25" s="247"/>
      <c r="B25" s="256">
        <v>18</v>
      </c>
      <c r="C25" s="264"/>
      <c r="D25" s="264"/>
      <c r="E25" s="259"/>
      <c r="H25" s="265"/>
      <c r="AB25" s="246">
        <v>23</v>
      </c>
    </row>
    <row r="26" spans="1:28">
      <c r="A26" s="247"/>
      <c r="B26" s="256">
        <v>19</v>
      </c>
      <c r="C26" s="264"/>
      <c r="D26" s="264"/>
      <c r="E26" s="259"/>
      <c r="H26" s="265"/>
      <c r="J26" s="268"/>
      <c r="AB26" s="246">
        <v>24</v>
      </c>
    </row>
    <row r="27" spans="1:28">
      <c r="A27" s="247"/>
      <c r="B27" s="256">
        <v>20</v>
      </c>
      <c r="C27" s="264"/>
      <c r="D27" s="264"/>
      <c r="E27" s="259"/>
      <c r="H27" s="265"/>
      <c r="J27" s="268"/>
      <c r="AB27" s="246">
        <v>25</v>
      </c>
    </row>
    <row r="28" spans="1:28">
      <c r="A28" s="247"/>
      <c r="B28" s="256">
        <v>21</v>
      </c>
      <c r="C28" s="264" t="str">
        <f>IF($B28&lt;=$D$5,C27*(1+$H$5),"")</f>
        <v/>
      </c>
      <c r="D28" s="264" t="str">
        <f>IF($B28=$D$5,$H$8,"")</f>
        <v/>
      </c>
      <c r="E28" s="259">
        <f t="shared" ref="E28:E71" si="0">SUM(C28:D28)</f>
        <v>0</v>
      </c>
      <c r="H28" s="265"/>
      <c r="J28" s="268"/>
      <c r="AB28" s="246">
        <v>26</v>
      </c>
    </row>
    <row r="29" spans="1:28">
      <c r="A29" s="247"/>
      <c r="B29" s="256">
        <v>22</v>
      </c>
      <c r="C29" s="264" t="str">
        <f>IF($B29&lt;=$D$5,C28*(1+$H$5),"")</f>
        <v/>
      </c>
      <c r="D29" s="264" t="str">
        <f>IF($B29=$D$5,$H$8,"")</f>
        <v/>
      </c>
      <c r="E29" s="259">
        <f t="shared" si="0"/>
        <v>0</v>
      </c>
      <c r="H29" s="265"/>
      <c r="AB29" s="246">
        <v>27</v>
      </c>
    </row>
    <row r="30" spans="1:28">
      <c r="A30" s="247"/>
      <c r="B30" s="256">
        <v>23</v>
      </c>
      <c r="C30" s="264" t="str">
        <f>IF($B30&lt;=$D$5,C29*(1+$H$5),"")</f>
        <v/>
      </c>
      <c r="D30" s="264" t="str">
        <f>IF($B30=$D$5,$H$8,"")</f>
        <v/>
      </c>
      <c r="E30" s="259">
        <f t="shared" si="0"/>
        <v>0</v>
      </c>
      <c r="H30" s="265"/>
      <c r="J30" s="268"/>
      <c r="AB30" s="246">
        <v>28</v>
      </c>
    </row>
    <row r="31" spans="1:28">
      <c r="A31" s="247"/>
      <c r="B31" s="256">
        <v>24</v>
      </c>
      <c r="C31" s="264" t="str">
        <f>IF($B31&lt;=$D$5,C30*(1+$H$5),"")</f>
        <v/>
      </c>
      <c r="D31" s="264" t="str">
        <f>IF($B31=$D$5,$H$8,"")</f>
        <v/>
      </c>
      <c r="E31" s="259">
        <f t="shared" si="0"/>
        <v>0</v>
      </c>
      <c r="H31" s="265"/>
      <c r="K31" s="269"/>
      <c r="AB31" s="246">
        <v>29</v>
      </c>
    </row>
    <row r="32" spans="1:28">
      <c r="A32" s="247"/>
      <c r="B32" s="256">
        <v>25</v>
      </c>
      <c r="C32" s="264" t="str">
        <f>IF($B32&lt;=$D$5,C31*(1+$H$5),"")</f>
        <v/>
      </c>
      <c r="D32" s="264" t="str">
        <f>IF($B32=$D$5,$H$8,"")</f>
        <v/>
      </c>
      <c r="E32" s="259">
        <f t="shared" si="0"/>
        <v>0</v>
      </c>
      <c r="H32" s="265"/>
      <c r="AB32" s="246">
        <v>30</v>
      </c>
    </row>
    <row r="33" spans="1:28">
      <c r="A33" s="247"/>
      <c r="B33" s="256">
        <v>26</v>
      </c>
      <c r="C33" s="264" t="str">
        <f>IF($B33&lt;=$D$5,C32*(1+$H$5),"")</f>
        <v/>
      </c>
      <c r="D33" s="264" t="str">
        <f>IF($B33=$D$5,$H$8,"")</f>
        <v/>
      </c>
      <c r="E33" s="259">
        <f t="shared" si="0"/>
        <v>0</v>
      </c>
      <c r="H33" s="265"/>
      <c r="AB33" s="246">
        <v>31</v>
      </c>
    </row>
    <row r="34" spans="1:28">
      <c r="A34" s="247"/>
      <c r="B34" s="256">
        <v>27</v>
      </c>
      <c r="C34" s="264" t="str">
        <f>IF($B34&lt;=$D$5,C33*(1+$H$5),"")</f>
        <v/>
      </c>
      <c r="D34" s="264" t="str">
        <f>IF($B34=$D$5,$H$8,"")</f>
        <v/>
      </c>
      <c r="E34" s="259">
        <f t="shared" si="0"/>
        <v>0</v>
      </c>
      <c r="H34" s="265"/>
      <c r="AB34" s="246">
        <v>32</v>
      </c>
    </row>
    <row r="35" spans="1:28">
      <c r="A35" s="247"/>
      <c r="B35" s="256">
        <v>28</v>
      </c>
      <c r="C35" s="264" t="str">
        <f>IF($B35&lt;=$D$5,C34*(1+$H$5),"")</f>
        <v/>
      </c>
      <c r="D35" s="264" t="str">
        <f>IF($B35=$D$5,$H$8,"")</f>
        <v/>
      </c>
      <c r="E35" s="259">
        <f t="shared" si="0"/>
        <v>0</v>
      </c>
      <c r="H35" s="265"/>
      <c r="AB35" s="246">
        <v>33</v>
      </c>
    </row>
    <row r="36" spans="1:28">
      <c r="A36" s="247"/>
      <c r="B36" s="256">
        <v>29</v>
      </c>
      <c r="C36" s="264" t="str">
        <f>IF($B36&lt;=$D$5,C35*(1+$H$5),"")</f>
        <v/>
      </c>
      <c r="D36" s="264" t="str">
        <f>IF($B36=$D$5,$H$8,"")</f>
        <v/>
      </c>
      <c r="E36" s="259">
        <f t="shared" si="0"/>
        <v>0</v>
      </c>
      <c r="H36" s="265"/>
      <c r="AB36" s="246">
        <v>34</v>
      </c>
    </row>
    <row r="37" spans="1:28">
      <c r="A37" s="247"/>
      <c r="B37" s="256">
        <v>30</v>
      </c>
      <c r="C37" s="264" t="str">
        <f>IF($B37&lt;=$D$5,C36*(1+$H$5),"")</f>
        <v/>
      </c>
      <c r="D37" s="264" t="str">
        <f>IF($B37=$D$5,$H$8,"")</f>
        <v/>
      </c>
      <c r="E37" s="259">
        <f t="shared" si="0"/>
        <v>0</v>
      </c>
      <c r="H37" s="265"/>
      <c r="AB37" s="246">
        <v>35</v>
      </c>
    </row>
    <row r="38" spans="1:28">
      <c r="A38" s="247"/>
      <c r="B38" s="256">
        <v>31</v>
      </c>
      <c r="C38" s="264" t="str">
        <f>IF($B38&lt;=$D$5,C37*(1+$H$5),"")</f>
        <v/>
      </c>
      <c r="D38" s="264" t="str">
        <f>IF($B38=$D$5,$H$8,"")</f>
        <v/>
      </c>
      <c r="E38" s="259">
        <f t="shared" si="0"/>
        <v>0</v>
      </c>
      <c r="H38" s="265"/>
      <c r="AB38" s="246">
        <v>36</v>
      </c>
    </row>
    <row r="39" spans="1:28">
      <c r="A39" s="247"/>
      <c r="B39" s="256">
        <v>32</v>
      </c>
      <c r="C39" s="264" t="str">
        <f>IF($B39&lt;=$D$5,C38*(1+$H$5),"")</f>
        <v/>
      </c>
      <c r="D39" s="264" t="str">
        <f>IF($B39=$D$5,$H$8,"")</f>
        <v/>
      </c>
      <c r="E39" s="259">
        <f t="shared" si="0"/>
        <v>0</v>
      </c>
      <c r="H39" s="265"/>
      <c r="AB39" s="246">
        <v>37</v>
      </c>
    </row>
    <row r="40" spans="1:28">
      <c r="A40" s="247"/>
      <c r="B40" s="256">
        <v>33</v>
      </c>
      <c r="C40" s="264" t="str">
        <f>IF($B40&lt;=$D$5,C39*(1+$H$5),"")</f>
        <v/>
      </c>
      <c r="D40" s="264" t="str">
        <f>IF($B40=$D$5,$H$8,"")</f>
        <v/>
      </c>
      <c r="E40" s="259">
        <f t="shared" si="0"/>
        <v>0</v>
      </c>
      <c r="H40" s="265"/>
      <c r="AB40" s="246">
        <v>38</v>
      </c>
    </row>
    <row r="41" spans="1:28">
      <c r="A41" s="247"/>
      <c r="B41" s="256">
        <v>34</v>
      </c>
      <c r="C41" s="264" t="str">
        <f>IF($B41&lt;=$D$5,C40*(1+$H$5),"")</f>
        <v/>
      </c>
      <c r="D41" s="264" t="str">
        <f>IF($B41=$D$5,$H$8,"")</f>
        <v/>
      </c>
      <c r="E41" s="259">
        <f t="shared" si="0"/>
        <v>0</v>
      </c>
      <c r="H41" s="265"/>
      <c r="AB41" s="246">
        <v>39</v>
      </c>
    </row>
    <row r="42" spans="1:28">
      <c r="A42" s="247"/>
      <c r="B42" s="256">
        <v>35</v>
      </c>
      <c r="C42" s="264" t="str">
        <f>IF($B42&lt;=$D$5,C41*(1+$H$5),"")</f>
        <v/>
      </c>
      <c r="D42" s="264" t="str">
        <f>IF($B42=$D$5,$H$8,"")</f>
        <v/>
      </c>
      <c r="E42" s="259">
        <f t="shared" si="0"/>
        <v>0</v>
      </c>
      <c r="H42" s="265"/>
      <c r="AB42" s="246">
        <v>40</v>
      </c>
    </row>
    <row r="43" spans="1:28">
      <c r="A43" s="247"/>
      <c r="B43" s="256">
        <v>36</v>
      </c>
      <c r="C43" s="264" t="str">
        <f>IF($B43&lt;=$D$5,C42*(1+$H$5),"")</f>
        <v/>
      </c>
      <c r="D43" s="264" t="str">
        <f>IF($B43=$D$5,$H$8,"")</f>
        <v/>
      </c>
      <c r="E43" s="259">
        <f t="shared" si="0"/>
        <v>0</v>
      </c>
      <c r="H43" s="265"/>
      <c r="AB43" s="246">
        <v>41</v>
      </c>
    </row>
    <row r="44" spans="1:28">
      <c r="A44" s="247"/>
      <c r="B44" s="256">
        <v>37</v>
      </c>
      <c r="C44" s="264" t="str">
        <f>IF($B44&lt;=$D$5,C43*(1+$H$5),"")</f>
        <v/>
      </c>
      <c r="D44" s="264" t="str">
        <f>IF($B44=$D$5,$H$8,"")</f>
        <v/>
      </c>
      <c r="E44" s="259">
        <f t="shared" si="0"/>
        <v>0</v>
      </c>
      <c r="H44" s="265"/>
      <c r="AB44" s="246">
        <v>42</v>
      </c>
    </row>
    <row r="45" spans="1:28">
      <c r="A45" s="247"/>
      <c r="B45" s="256">
        <v>38</v>
      </c>
      <c r="C45" s="264" t="str">
        <f>IF($B45&lt;=$D$5,C44*(1+$H$5),"")</f>
        <v/>
      </c>
      <c r="D45" s="264" t="str">
        <f>IF($B45=$D$5,$H$8,"")</f>
        <v/>
      </c>
      <c r="E45" s="259">
        <f t="shared" si="0"/>
        <v>0</v>
      </c>
      <c r="H45" s="265"/>
      <c r="AB45" s="246">
        <v>43</v>
      </c>
    </row>
    <row r="46" spans="1:28">
      <c r="A46" s="247"/>
      <c r="B46" s="256">
        <v>39</v>
      </c>
      <c r="C46" s="264" t="str">
        <f>IF($B46&lt;=$D$5,C45*(1+$H$5),"")</f>
        <v/>
      </c>
      <c r="D46" s="264" t="str">
        <f>IF($B46=$D$5,$H$8,"")</f>
        <v/>
      </c>
      <c r="E46" s="259">
        <f t="shared" si="0"/>
        <v>0</v>
      </c>
      <c r="H46" s="265"/>
      <c r="AB46" s="246">
        <v>44</v>
      </c>
    </row>
    <row r="47" spans="1:28">
      <c r="A47" s="247"/>
      <c r="B47" s="256">
        <v>40</v>
      </c>
      <c r="C47" s="264" t="str">
        <f>IF($B47&lt;=$D$5,C46*(1+$H$5),"")</f>
        <v/>
      </c>
      <c r="D47" s="264" t="str">
        <f>IF($B47=$D$5,$H$8,"")</f>
        <v/>
      </c>
      <c r="E47" s="259">
        <f t="shared" si="0"/>
        <v>0</v>
      </c>
      <c r="H47" s="265"/>
      <c r="AB47" s="246">
        <v>45</v>
      </c>
    </row>
    <row r="48" spans="1:28">
      <c r="A48" s="247"/>
      <c r="B48" s="256">
        <v>41</v>
      </c>
      <c r="C48" s="264" t="str">
        <f>IF($B48&lt;=$D$5,C47*(1+$H$5),"")</f>
        <v/>
      </c>
      <c r="D48" s="264" t="str">
        <f>IF($B48=$D$5,$H$8,"")</f>
        <v/>
      </c>
      <c r="E48" s="259">
        <f t="shared" si="0"/>
        <v>0</v>
      </c>
      <c r="H48" s="265"/>
    </row>
    <row r="49" spans="1:8">
      <c r="A49" s="247"/>
      <c r="B49" s="256">
        <v>42</v>
      </c>
      <c r="C49" s="264" t="str">
        <f>IF($B49&lt;=$D$5,C48*(1+$H$5),"")</f>
        <v/>
      </c>
      <c r="D49" s="264" t="str">
        <f>IF($B49=$D$5,$H$8,"")</f>
        <v/>
      </c>
      <c r="E49" s="259">
        <f t="shared" si="0"/>
        <v>0</v>
      </c>
      <c r="H49" s="265"/>
    </row>
    <row r="50" spans="1:8">
      <c r="A50" s="247"/>
      <c r="B50" s="256">
        <v>43</v>
      </c>
      <c r="C50" s="264" t="str">
        <f>IF($B50&lt;=$D$5,C49*(1+$H$5),"")</f>
        <v/>
      </c>
      <c r="D50" s="264" t="str">
        <f>IF($B50=$D$5,$H$8,"")</f>
        <v/>
      </c>
      <c r="E50" s="259">
        <f t="shared" si="0"/>
        <v>0</v>
      </c>
      <c r="H50" s="265"/>
    </row>
    <row r="51" spans="1:8">
      <c r="A51" s="247"/>
      <c r="B51" s="256">
        <v>44</v>
      </c>
      <c r="C51" s="264" t="str">
        <f>IF($B51&lt;=$D$5,C50*(1+$H$5),"")</f>
        <v/>
      </c>
      <c r="D51" s="264" t="str">
        <f>IF($B51=$D$5,$H$8,"")</f>
        <v/>
      </c>
      <c r="E51" s="259">
        <f t="shared" si="0"/>
        <v>0</v>
      </c>
      <c r="H51" s="265"/>
    </row>
    <row r="52" spans="1:8">
      <c r="A52" s="247"/>
      <c r="B52" s="270">
        <v>45</v>
      </c>
      <c r="C52" s="271" t="str">
        <f>IF($B52&lt;=$D$5,C51*(1+$H$5),"")</f>
        <v/>
      </c>
      <c r="D52" s="271" t="str">
        <f>IF($B52=$D$5,$H$8,"")</f>
        <v/>
      </c>
      <c r="E52" s="272">
        <f t="shared" si="0"/>
        <v>0</v>
      </c>
      <c r="F52" s="273"/>
      <c r="G52" s="273"/>
      <c r="H52" s="274"/>
    </row>
    <row r="53" spans="1:8">
      <c r="A53" s="247"/>
      <c r="B53" s="275"/>
      <c r="C53" s="276"/>
      <c r="D53" s="276"/>
      <c r="E53" s="269"/>
    </row>
    <row r="54" spans="1:8">
      <c r="B54" s="275"/>
      <c r="C54" s="276"/>
      <c r="D54" s="276"/>
      <c r="E54" s="269"/>
    </row>
    <row r="55" spans="1:8">
      <c r="B55" s="275"/>
      <c r="C55" s="276"/>
      <c r="D55" s="276"/>
      <c r="E55" s="269"/>
    </row>
    <row r="56" spans="1:8">
      <c r="B56" s="275"/>
      <c r="C56" s="276"/>
      <c r="D56" s="276"/>
      <c r="E56" s="269"/>
    </row>
    <row r="57" spans="1:8">
      <c r="B57" s="275"/>
      <c r="C57" s="276"/>
      <c r="D57" s="276"/>
      <c r="E57" s="269"/>
    </row>
    <row r="65" spans="1:1">
      <c r="A65" s="288" t="s">
        <v>128</v>
      </c>
    </row>
  </sheetData>
  <mergeCells count="1">
    <mergeCell ref="B5:C5"/>
  </mergeCells>
  <conditionalFormatting sqref="B8:E57">
    <cfRule type="expression" dxfId="5" priority="6">
      <formula>$B8&gt;$D$5</formula>
    </cfRule>
    <cfRule type="expression" dxfId="4" priority="7">
      <formula>"$B6&gt;$D$3"</formula>
    </cfRule>
  </conditionalFormatting>
  <conditionalFormatting sqref="H12">
    <cfRule type="cellIs" dxfId="3" priority="1" operator="equal">
      <formula>"PASS"</formula>
    </cfRule>
    <cfRule type="cellIs" dxfId="2" priority="2" operator="equal">
      <formula>"FAIL"</formula>
    </cfRule>
    <cfRule type="colorScale" priority="3">
      <colorScale>
        <cfvo type="min"/>
        <cfvo type="max"/>
        <color rgb="FFFF7128"/>
        <color rgb="FFFFEF9C"/>
      </colorScale>
    </cfRule>
    <cfRule type="cellIs" dxfId="1" priority="4" operator="equal">
      <formula>"""FAIL"""</formula>
    </cfRule>
    <cfRule type="cellIs" dxfId="0" priority="5" operator="equal">
      <formula>"""PASS"""</formula>
    </cfRule>
  </conditionalFormatting>
  <dataValidations count="1">
    <dataValidation type="list" allowBlank="1" showInputMessage="1" showErrorMessage="1" sqref="D5" xr:uid="{F1382916-4091-4DE7-AD6B-C1F2D0565370}">
      <formula1>$AB$4:$AB$47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E3362D8EB0FF46B3A616B7CEAB44DC" ma:contentTypeVersion="17" ma:contentTypeDescription="Create a new document." ma:contentTypeScope="" ma:versionID="7fce4ee1f9572740480822dfe7debe1b">
  <xsd:schema xmlns:xsd="http://www.w3.org/2001/XMLSchema" xmlns:xs="http://www.w3.org/2001/XMLSchema" xmlns:p="http://schemas.microsoft.com/office/2006/metadata/properties" xmlns:ns2="37c6f3ce-15f6-4cbc-8dd3-a4cfd2b11d89" xmlns:ns3="5638c7ff-7b41-4283-8098-58b3516f0637" targetNamespace="http://schemas.microsoft.com/office/2006/metadata/properties" ma:root="true" ma:fieldsID="5c52c499049fbd1fbb046cc93e8be4ea" ns2:_="" ns3:_="">
    <xsd:import namespace="37c6f3ce-15f6-4cbc-8dd3-a4cfd2b11d89"/>
    <xsd:import namespace="5638c7ff-7b41-4283-8098-58b3516f06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SearchProperties" minOccurs="0"/>
                <xsd:element ref="ns2:MediaServiceBillingMetadata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6f3ce-15f6-4cbc-8dd3-a4cfd2b11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43866a5-a1f1-4687-bbc9-01e29c0351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Notes" ma:index="24" nillable="true" ma:displayName="Notes" ma:format="Dropdown" ma:internalName="Not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8c7ff-7b41-4283-8098-58b3516f063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d5e0626-590a-4054-9ba9-06b9ac3eeee0}" ma:internalName="TaxCatchAll" ma:showField="CatchAllData" ma:web="5638c7ff-7b41-4283-8098-58b3516f06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6f3ce-15f6-4cbc-8dd3-a4cfd2b11d89">
      <Terms xmlns="http://schemas.microsoft.com/office/infopath/2007/PartnerControls"/>
    </lcf76f155ced4ddcb4097134ff3c332f>
    <TaxCatchAll xmlns="5638c7ff-7b41-4283-8098-58b3516f0637" xsi:nil="true"/>
    <Notes xmlns="37c6f3ce-15f6-4cbc-8dd3-a4cfd2b11d89" xsi:nil="true"/>
  </documentManagement>
</p:properties>
</file>

<file path=customXml/itemProps1.xml><?xml version="1.0" encoding="utf-8"?>
<ds:datastoreItem xmlns:ds="http://schemas.openxmlformats.org/officeDocument/2006/customXml" ds:itemID="{C2970B4D-892C-4C24-BBB8-86F815D4A391}"/>
</file>

<file path=customXml/itemProps2.xml><?xml version="1.0" encoding="utf-8"?>
<ds:datastoreItem xmlns:ds="http://schemas.openxmlformats.org/officeDocument/2006/customXml" ds:itemID="{7F7755E8-A9EA-4A60-B764-77A077A9DE75}"/>
</file>

<file path=customXml/itemProps3.xml><?xml version="1.0" encoding="utf-8"?>
<ds:datastoreItem xmlns:ds="http://schemas.openxmlformats.org/officeDocument/2006/customXml" ds:itemID="{6ECBA9A1-321F-4BB7-84AE-FD7C4ADA5C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Default User</dc:creator>
  <cp:keywords/>
  <dc:description/>
  <cp:lastModifiedBy>Aron Gunkelman</cp:lastModifiedBy>
  <cp:revision/>
  <dcterms:created xsi:type="dcterms:W3CDTF">2009-08-20T14:41:58Z</dcterms:created>
  <dcterms:modified xsi:type="dcterms:W3CDTF">2026-07-09T18:02:46Z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0x010100F1E3362D8EB0FF46B3A616B7CEAB44DC</vt:lpwstr>
  </property>
  <property fmtid="{D5CDD505-2E9C-101B-9397-08002B2CF9AE}" pid="3" name="MediaServiceImageTags">
    <vt:lpwstr/>
  </property>
</Properties>
</file>