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https://njeda.sharepoint.com/sites/HistoricPreservationsTeam/Shared Documents/HPRP/05 Application Templates &amp; Forms/HPRP Forms/2024/"/>
    </mc:Choice>
  </mc:AlternateContent>
  <xr:revisionPtr revIDLastSave="759" documentId="8_{0D65B871-9517-4599-963E-9A07E7230924}" xr6:coauthVersionLast="47" xr6:coauthVersionMax="47" xr10:uidLastSave="{EC1D0B03-13DC-4922-A03B-1250D45242BF}"/>
  <bookViews>
    <workbookView xWindow="-110" yWindow="-110" windowWidth="19420" windowHeight="10420" xr2:uid="{00000000-000D-0000-FFFF-FFFF00000000}"/>
  </bookViews>
  <sheets>
    <sheet name="FORM GUIDANCE" sheetId="2" r:id="rId1"/>
    <sheet name="A. SOURCES AND USES" sheetId="1" r:id="rId2"/>
    <sheet name="B. PROJECT COST SUMMARY 1" sheetId="3" r:id="rId3"/>
    <sheet name="C. PROJECT COST SUMMARY 2"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A">#REF!</definedName>
    <definedName name="\I">#REF!</definedName>
    <definedName name="\O">#REF!</definedName>
    <definedName name="\P">#REF!</definedName>
    <definedName name="\S">#REF!</definedName>
    <definedName name="__KEY1">#REF!</definedName>
    <definedName name="_1CASH_FLOW" localSheetId="1">'A. SOURCES AND USES'!$A$160:$H$186</definedName>
    <definedName name="_1CASH_FLOW">#REF!</definedName>
    <definedName name="_2DEBT_SVC" localSheetId="1">'A. SOURCES AND USES'!$A$187:$O$216</definedName>
    <definedName name="_2DEBT_SVC">#REF!</definedName>
    <definedName name="_3SUMMARY_20" localSheetId="1">'A. SOURCES AND USES'!$A$1:$H$123</definedName>
    <definedName name="_3SUMMARY_20">#REF!</definedName>
    <definedName name="_CEI1">#REF!</definedName>
    <definedName name="_CEI2">#REF!</definedName>
    <definedName name="_Fill" hidden="1">'[1]Proforma 01-12 w COLA Plus'!#REF!</definedName>
    <definedName name="_Key1" hidden="1">#REF!</definedName>
    <definedName name="_Order1" hidden="1">255</definedName>
    <definedName name="_P">#REF!</definedName>
    <definedName name="_SF2" localSheetId="1">#REF!</definedName>
    <definedName name="_SF2">#REF!</definedName>
    <definedName name="_yr20" localSheetId="1">#REF!</definedName>
    <definedName name="_yr20">#REF!</definedName>
    <definedName name="A">#REF!</definedName>
    <definedName name="Academics">#REF!</definedName>
    <definedName name="accountantc">[2]Budget!#REF!</definedName>
    <definedName name="address">'[3]Sales Summary'!$D$12</definedName>
    <definedName name="address1">#REF!</definedName>
    <definedName name="address2">#REF!</definedName>
    <definedName name="adminsize">[2]Budget!#REF!</definedName>
    <definedName name="ALL_SHEETS">#REF!,#REF!,#REF!</definedName>
    <definedName name="ALTERNATE_1">#REF!</definedName>
    <definedName name="ALTERNATE_2">#REF!</definedName>
    <definedName name="amort">#REF!</definedName>
    <definedName name="AmortTable">'[4]Amort Table'!$C$14:$BJ$19</definedName>
    <definedName name="ApplyDiscount">[4]WorkTables!$AB$4</definedName>
    <definedName name="Arts">#REF!</definedName>
    <definedName name="ASSETCLASS1">#REF!</definedName>
    <definedName name="ASSETCLASS2">#REF!</definedName>
    <definedName name="ASSETCLASS3">#REF!</definedName>
    <definedName name="ASSETTYPE">#REF!</definedName>
    <definedName name="assistant">[2]Budget!#REF!</definedName>
    <definedName name="assistantc">[2]Budget!#REF!</definedName>
    <definedName name="assume">#REF!</definedName>
    <definedName name="Athletics">#REF!</definedName>
    <definedName name="BASE_BID">#REF!</definedName>
    <definedName name="BasisPoints">[5]WorkTables!#REF!</definedName>
    <definedName name="BCAdmin">[2]Budget!#REF!</definedName>
    <definedName name="BCoffice">[2]Budget!#REF!</definedName>
    <definedName name="Beg_Bal">#REF!</definedName>
    <definedName name="BEGCON">#REF!</definedName>
    <definedName name="beginlse">#REF!</definedName>
    <definedName name="BEGMO">#REF!</definedName>
    <definedName name="BEGRENT">#REF!</definedName>
    <definedName name="BEGSQFT">#REF!</definedName>
    <definedName name="BORD1">#REF!</definedName>
    <definedName name="BORD2">#REF!</definedName>
    <definedName name="BORD3">#REF!</definedName>
    <definedName name="BORD4">#REF!</definedName>
    <definedName name="bscoressize">[2]Budget!#REF!</definedName>
    <definedName name="bsmiscsize">[2]Budget!#REF!</definedName>
    <definedName name="cap">#REF!</definedName>
    <definedName name="cap_rate">'[3]Sales Summary'!$D$83</definedName>
    <definedName name="caprate">#REF!</definedName>
    <definedName name="cashflow1">#REF!</definedName>
    <definedName name="cashflow2">#REF!</definedName>
    <definedName name="cashflow3">#REF!</definedName>
    <definedName name="cashflow4">#REF!</definedName>
    <definedName name="CESC">#REF!</definedName>
    <definedName name="cfdr">#REF!</definedName>
    <definedName name="CITY">#REF!</definedName>
    <definedName name="clubadminsize">[2]Budget!#REF!</definedName>
    <definedName name="clubcoressize">[2]Budget!#REF!</definedName>
    <definedName name="clubmiscsize">[2]Budget!#REF!</definedName>
    <definedName name="clubsize">[2]Budget!#REF!</definedName>
    <definedName name="clubsize1">[2]Budget!#REF!</definedName>
    <definedName name="clubspasize">[2]Budget!#REF!</definedName>
    <definedName name="clusrestsize">[2]Budget!#REF!</definedName>
    <definedName name="Commons">#REF!</definedName>
    <definedName name="COMMRATE">#REF!</definedName>
    <definedName name="CON">#REF!</definedName>
    <definedName name="CONEND">#REF!</definedName>
    <definedName name="conferencesize">[2]Budget!#REF!</definedName>
    <definedName name="CONFLOW">#REF!</definedName>
    <definedName name="CONFLOWSET">#REF!</definedName>
    <definedName name="confsize">[2]Budget!#REF!</definedName>
    <definedName name="conhead">#REF!</definedName>
    <definedName name="CONLSE">#REF!</definedName>
    <definedName name="CONLSEP2">#REF!</definedName>
    <definedName name="conmos">#REF!</definedName>
    <definedName name="Construction_SF">#REF!</definedName>
    <definedName name="Cost_of_Cash">[6]Assumptions!#REF!</definedName>
    <definedName name="COSTINP">#REF!</definedName>
    <definedName name="COSTPROF">#REF!</definedName>
    <definedName name="costprof1">#REF!</definedName>
    <definedName name="COSTREPT">#REF!</definedName>
    <definedName name="COSTSUM">#REF!</definedName>
    <definedName name="CPIE">#REF!</definedName>
    <definedName name="CPIIND">#REF!</definedName>
    <definedName name="CPISET">#REF!</definedName>
    <definedName name="CSCRANGECAR">'[7]D1-RevExpCar'!#REF!</definedName>
    <definedName name="CSCRANGEMON">'[7]D2-RevExpMon'!#REF!</definedName>
    <definedName name="CSCRANGEPIC">'[7]D3-RevExpPic'!#REF!</definedName>
    <definedName name="Data">#REF!</definedName>
    <definedName name="DealCostCalcOption">#REF!</definedName>
    <definedName name="debt">[3]Advisory!#REF!</definedName>
    <definedName name="DEFINE">#REF!</definedName>
    <definedName name="Depreciation" localSheetId="1">'A. SOURCES AND USES'!#REF!</definedName>
    <definedName name="Depreciation">#REF!</definedName>
    <definedName name="DETAILB">#REF!</definedName>
    <definedName name="discount_rate">'[3]Sales Summary'!$D$84</definedName>
    <definedName name="DiscRate_Resid">[8]Assumptions!$H$29</definedName>
    <definedName name="Downtime_for_Lease_Turnover">[4]Rents!$C$5</definedName>
    <definedName name="DRAW" localSheetId="1">'A. SOURCES AND USES'!$A$124:$H$159</definedName>
    <definedName name="DRAW">#REF!</definedName>
    <definedName name="DvlperDealDiscount">#REF!</definedName>
    <definedName name="DvlperPrice">#REF!</definedName>
    <definedName name="dvlpr">#REF!</definedName>
    <definedName name="Dvlpr_Uninv_WACC">#REF!</definedName>
    <definedName name="Dvlpr_WACC">#REF!</definedName>
    <definedName name="DYNA1">#REF!</definedName>
    <definedName name="E">#REF!</definedName>
    <definedName name="EDA_Equity" localSheetId="1">#REF!</definedName>
    <definedName name="EDA_Equity">#REF!</definedName>
    <definedName name="End_Bal">#REF!</definedName>
    <definedName name="ENDFREE">#REF!</definedName>
    <definedName name="endlse">#REF!</definedName>
    <definedName name="equity">#REF!</definedName>
    <definedName name="Equity_Requirement">#REF!</definedName>
    <definedName name="Equity1" localSheetId="1">'A. SOURCES AND USES'!#REF!</definedName>
    <definedName name="Equity1">#REF!</definedName>
    <definedName name="Equity2" localSheetId="1">'A. SOURCES AND USES'!#REF!</definedName>
    <definedName name="Equity2">#REF!</definedName>
    <definedName name="Equity3" localSheetId="1">'A. SOURCES AND USES'!#REF!</definedName>
    <definedName name="Equity3">#REF!</definedName>
    <definedName name="exhibitionsize">[2]Budget!#REF!</definedName>
    <definedName name="ExitYr">'[9]Base Case'!$B$36</definedName>
    <definedName name="Extra_Pay">#REF!</definedName>
    <definedName name="FAC">#REF!</definedName>
    <definedName name="FACRENT">#REF!</definedName>
    <definedName name="FLOWRANGE">#REF!</definedName>
    <definedName name="foadmin">[2]Budget!#REF!</definedName>
    <definedName name="foclub">[2]Budget!#REF!</definedName>
    <definedName name="foclubrest">[2]Budget!#REF!</definedName>
    <definedName name="foclubsize1">[2]Budget!#REF!</definedName>
    <definedName name="foclubspa">[2]Budget!#REF!</definedName>
    <definedName name="foconf">[2]Budget!#REF!</definedName>
    <definedName name="foconference">[2]Budget!#REF!</definedName>
    <definedName name="foexhibition">[2]Budget!#REF!</definedName>
    <definedName name="fogallery">[2]Budget!#REF!</definedName>
    <definedName name="foincsize6">[2]Budget!#REF!</definedName>
    <definedName name="foincsize7">[2]Budget!#REF!</definedName>
    <definedName name="FOOTPRINT">#REF!</definedName>
    <definedName name="forest">[2]Budget!#REF!</definedName>
    <definedName name="foservadmin">[2]Budget!#REF!</definedName>
    <definedName name="foservoff">[2]Budget!#REF!</definedName>
    <definedName name="foservoff1">[2]Budget!#REF!</definedName>
    <definedName name="fosky">[2]Budget!#REF!</definedName>
    <definedName name="fospa">[2]Budget!#REF!</definedName>
    <definedName name="fotravel">[2]Budget!#REF!</definedName>
    <definedName name="fotravel1">[2]Budget!#REF!</definedName>
    <definedName name="Full_Print">#REF!</definedName>
    <definedName name="gallerysize">[2]Budget!#REF!</definedName>
    <definedName name="gfd" hidden="1">{#N/A,#N/A,FALSE,"Cashflow Analysis";#N/A,#N/A,FALSE,"Sensitivity Analysis";#N/A,#N/A,FALSE,"PV";#N/A,#N/A,FALSE,"Pro Forma"}</definedName>
    <definedName name="GROSSFT">#REF!</definedName>
    <definedName name="growth_rate">[3]Advisory!#REF!</definedName>
    <definedName name="HARDCOST">#REF!</definedName>
    <definedName name="Header_Row">ROW(#REF!)</definedName>
    <definedName name="HOLD">#REF!</definedName>
    <definedName name="HOLD2">#REF!</definedName>
    <definedName name="HOMEONE">#REF!</definedName>
    <definedName name="IMPORT">#REF!</definedName>
    <definedName name="INCREASES">#REF!</definedName>
    <definedName name="incsize6">[2]Budget!#REF!</definedName>
    <definedName name="incsize7">[2]Budget!#REF!</definedName>
    <definedName name="Inflation">#REF!</definedName>
    <definedName name="INPUT">#REF!</definedName>
    <definedName name="Int">#REF!</definedName>
    <definedName name="interest_rate">'[3]Sales Summary'!$D$78</definedName>
    <definedName name="Internal_Rate_of_Return">#REF!</definedName>
    <definedName name="INTRATE">#REF!</definedName>
    <definedName name="ionly">#REF!</definedName>
    <definedName name="irr">#REF!</definedName>
    <definedName name="KeyAssump" hidden="1">{#N/A,#N/A,FALSE,"Input";#N/A,#N/A,FALSE,"Assumptions";#N/A,#N/A,FALSE,"Valuation";#N/A,#N/A,FALSE,"Financial Alternatives";#N/A,#N/A,FALSE,"Cash Flow"}</definedName>
    <definedName name="l">Scheduled_Payment+Extra_Payment</definedName>
    <definedName name="Land_Cost_per_Unit">#REF!</definedName>
    <definedName name="LANDSF">#REF!</definedName>
    <definedName name="Last_Row">IF(Values_Entered,Header_Row+Number_of_Payments,Header_Row)</definedName>
    <definedName name="LASTLEASEMO">#REF!</definedName>
    <definedName name="LASTLSMO">#REF!</definedName>
    <definedName name="LCFee">'[9]Base Case'!$B$49</definedName>
    <definedName name="ldf">#REF!</definedName>
    <definedName name="Lease_Marketing_Expense" localSheetId="1">'A. SOURCES AND USES'!#REF!</definedName>
    <definedName name="Lease_Marketing_Expense">#REF!</definedName>
    <definedName name="Lease_Up_Reserve" localSheetId="1">#REF!</definedName>
    <definedName name="Lease_Up_Reserve">#REF!</definedName>
    <definedName name="loan">#REF!</definedName>
    <definedName name="Loan_Amount">#REF!</definedName>
    <definedName name="Loan_Coverage_Ratio">#REF!</definedName>
    <definedName name="Loan_Start">#REF!</definedName>
    <definedName name="loan_to_value">'[3]Sales Summary'!#REF!</definedName>
    <definedName name="Loan_Years">#REF!</definedName>
    <definedName name="Loan1" localSheetId="1">#REF!</definedName>
    <definedName name="Loan1">#REF!</definedName>
    <definedName name="Loan1_Amortization" localSheetId="1">#REF!</definedName>
    <definedName name="Loan1_Amortization">#REF!</definedName>
    <definedName name="Loan1_DS" localSheetId="1">#REF!</definedName>
    <definedName name="Loan1_DS">#REF!</definedName>
    <definedName name="Loan1_Fees" localSheetId="1">'A. SOURCES AND USES'!$H$53</definedName>
    <definedName name="Loan1_Fees">#REF!</definedName>
    <definedName name="Loan1_Int_Rate" localSheetId="1">#REF!</definedName>
    <definedName name="Loan1_Int_Rate">#REF!</definedName>
    <definedName name="Loan1_Principal" localSheetId="1">#REF!</definedName>
    <definedName name="Loan1_Principal">#REF!</definedName>
    <definedName name="Loan1_Term" localSheetId="1">#REF!</definedName>
    <definedName name="Loan1_Term">#REF!</definedName>
    <definedName name="Loan2" localSheetId="1">#REF!</definedName>
    <definedName name="Loan2">#REF!</definedName>
    <definedName name="Loan2_Amortization" localSheetId="1">#REF!</definedName>
    <definedName name="Loan2_Amortization">#REF!</definedName>
    <definedName name="Loan2_DS" localSheetId="1">#REF!</definedName>
    <definedName name="Loan2_DS">#REF!</definedName>
    <definedName name="Loan2_Fees" localSheetId="1">'A. SOURCES AND USES'!$H$58</definedName>
    <definedName name="Loan2_Fees">#REF!</definedName>
    <definedName name="Loan2_Int_Rate" localSheetId="1">#REF!</definedName>
    <definedName name="Loan2_Int_Rate">#REF!</definedName>
    <definedName name="Loan2_Term" localSheetId="1">#REF!</definedName>
    <definedName name="Loan2_Term">#REF!</definedName>
    <definedName name="Loan3" localSheetId="1">#REF!</definedName>
    <definedName name="Loan3">#REF!</definedName>
    <definedName name="Loan3_Amortization" localSheetId="1">#REF!</definedName>
    <definedName name="Loan3_Amortization">#REF!</definedName>
    <definedName name="Loan3_DS" localSheetId="1">#REF!</definedName>
    <definedName name="Loan3_DS">#REF!</definedName>
    <definedName name="Loan3_Fees" localSheetId="1">'A. SOURCES AND USES'!#REF!</definedName>
    <definedName name="Loan3_Fees">#REF!</definedName>
    <definedName name="Loan3_Int_Rate" localSheetId="1">#REF!</definedName>
    <definedName name="Loan3_Int_Rate">#REF!</definedName>
    <definedName name="Loan3_Term" localSheetId="1">#REF!</definedName>
    <definedName name="Loan3_Term">#REF!</definedName>
    <definedName name="loanend">#REF!</definedName>
    <definedName name="loanrate">#REF!</definedName>
    <definedName name="LOCATION">#REF!</definedName>
    <definedName name="LSBEGIN1">#REF!</definedName>
    <definedName name="LSEND1">#REF!</definedName>
    <definedName name="ltv">#REF!</definedName>
    <definedName name="Market_Rent_SF">#REF!</definedName>
    <definedName name="me" hidden="1">{#N/A,#N/A,FALSE,"Input";#N/A,#N/A,FALSE,"Assumptions";#N/A,#N/A,FALSE,"Valuation";#N/A,#N/A,FALSE,"Financial Alternatives";#N/A,#N/A,FALSE,"Cash Flow"}</definedName>
    <definedName name="MONTHSCOL">#REF!</definedName>
    <definedName name="n_pmts_per">[8]Assumptions!$H$32</definedName>
    <definedName name="NAME">#REF!</definedName>
    <definedName name="NOI">#REF!</definedName>
    <definedName name="NOTE1">#REF!</definedName>
    <definedName name="NOTE2">#REF!</definedName>
    <definedName name="NOTE3">#REF!</definedName>
    <definedName name="NOTE4">#REF!</definedName>
    <definedName name="NOTE5">#REF!</definedName>
    <definedName name="NOTE6">#REF!</definedName>
    <definedName name="notepad">#REF!</definedName>
    <definedName name="NOTES">#REF!</definedName>
    <definedName name="Num_Pmt_Per_Year">#REF!</definedName>
    <definedName name="Number_of_Payments">MATCH(0.01,End_Bal,-1)+1</definedName>
    <definedName name="Number_of_Units">#REF!</definedName>
    <definedName name="Operating_Costs_SF">#REF!</definedName>
    <definedName name="Other">DATE(YEAR(Loan_Start),MONTH(Loan_Start)+Payment_Number,DAY(Loan_Start))</definedName>
    <definedName name="PAGE1">#REF!</definedName>
    <definedName name="PAGE2">#REF!</definedName>
    <definedName name="PAGE3">#REF!</definedName>
    <definedName name="PAGE4">#REF!</definedName>
    <definedName name="PAGE5">#REF!</definedName>
    <definedName name="PAGE6">#REF!</definedName>
    <definedName name="PAGE7">#REF!</definedName>
    <definedName name="PAGE8">#REF!</definedName>
    <definedName name="PANYNJ_uninv_WACC">#REF!</definedName>
    <definedName name="PANYNJ_WACC">#REF!</definedName>
    <definedName name="PANYNJDealDiscount">#REF!</definedName>
    <definedName name="PANYNJPrice">#REF!</definedName>
    <definedName name="part1">'[3]Sales Summary'!$B$1:$N$59</definedName>
    <definedName name="part2">'[3]Sales Summary'!$B$61:$M$106</definedName>
    <definedName name="part3">'[3]Sales Summary'!$B$106:$N$153</definedName>
    <definedName name="part4">'[3]Sales Summary'!$P$2:$AP$74</definedName>
    <definedName name="PARTIC">#REF!</definedName>
    <definedName name="Pay_Date">#REF!</definedName>
    <definedName name="Pay_Num">#REF!</definedName>
    <definedName name="Payment_Date">DATE(YEAR(Loan_Start),MONTH(Loan_Start)+Payment_Number,DAY(Loan_Start))</definedName>
    <definedName name="per_room">'[3]Sales Summary'!$I$74</definedName>
    <definedName name="percentage_month">[6]Analysis!#REF!</definedName>
    <definedName name="percentage_sf">[6]Analysis!#REF!</definedName>
    <definedName name="PERMLOAN">#REF!</definedName>
    <definedName name="PLACESET">#REF!</definedName>
    <definedName name="PRCASHFLOW1">#REF!</definedName>
    <definedName name="PRCASHFLOW2">#REF!</definedName>
    <definedName name="PRCONFLOWMKT">#REF!</definedName>
    <definedName name="PRCONST">#REF!</definedName>
    <definedName name="PRCOSTCOMB">#REF!</definedName>
    <definedName name="PRCOSTMKT">#REF!</definedName>
    <definedName name="PRCOSTNAV">#REF!</definedName>
    <definedName name="price">#REF!</definedName>
    <definedName name="Primary_Loan">#REF!</definedName>
    <definedName name="Princ">#REF!</definedName>
    <definedName name="print">#REF!</definedName>
    <definedName name="_xlnm.Print_Area" localSheetId="1">'A. SOURCES AND USES'!$A$1:$L$109</definedName>
    <definedName name="_xlnm.Print_Area" localSheetId="2">'B. PROJECT COST SUMMARY 1'!$A$1:$F$46</definedName>
    <definedName name="_xlnm.Print_Area">#REF!</definedName>
    <definedName name="Print_Area_MI">#REF!</definedName>
    <definedName name="Print_Area_Reset">OFFSET(Full_Print,0,0,Last_Row)</definedName>
    <definedName name="_xlnm.Print_Titles" localSheetId="1">'A. SOURCES AND USES'!$1:$6</definedName>
    <definedName name="PRINTCOL">#REF!</definedName>
    <definedName name="PRINTMACRO">#REF!</definedName>
    <definedName name="PRIRRFLOW1">#REF!</definedName>
    <definedName name="PRIRRFLOW2">#REF!</definedName>
    <definedName name="Probability_of_Lease_Renewal">[4]Rents!$C$4</definedName>
    <definedName name="PRODIND">#REF!</definedName>
    <definedName name="PROF">#REF!</definedName>
    <definedName name="PROFBEGINMO">#REF!</definedName>
    <definedName name="PROFEXPFACT">#REF!</definedName>
    <definedName name="proforma">#REF!</definedName>
    <definedName name="PROFRET">#REF!</definedName>
    <definedName name="PROJCOST">#REF!</definedName>
    <definedName name="PROJNM">#REF!</definedName>
    <definedName name="PROPSMKT">#REF!</definedName>
    <definedName name="PROPSNAV">#REF!</definedName>
    <definedName name="PROPSPAT">#REF!</definedName>
    <definedName name="PRREVAPP7">#REF!</definedName>
    <definedName name="PRSOUECENAV">#REF!</definedName>
    <definedName name="PRSOURCECOMB">#REF!</definedName>
    <definedName name="PRSOURCEMKT">#REF!</definedName>
    <definedName name="PRSOURCENAV">#REF!</definedName>
    <definedName name="PRSW">#REF!</definedName>
    <definedName name="PRSW1">#REF!</definedName>
    <definedName name="PRSW2">#REF!</definedName>
    <definedName name="PRSW3">#REF!</definedName>
    <definedName name="PRSW4">#REF!</definedName>
    <definedName name="PRSW5">#REF!</definedName>
    <definedName name="PRSW6">#REF!</definedName>
    <definedName name="PRSW7">#REF!</definedName>
    <definedName name="PRSW8">#REF!</definedName>
    <definedName name="PRSW9">#REF!</definedName>
    <definedName name="prswa">#REF!</definedName>
    <definedName name="prswb">#REF!</definedName>
    <definedName name="prswc">#REF!</definedName>
    <definedName name="prswd">#REF!</definedName>
    <definedName name="prswe">#REF!</definedName>
    <definedName name="prswf">#REF!</definedName>
    <definedName name="prswg">#REF!</definedName>
    <definedName name="prswh">#REF!</definedName>
    <definedName name="prswi">#REF!</definedName>
    <definedName name="prswj">#REF!</definedName>
    <definedName name="prswk">#REF!</definedName>
    <definedName name="prswl">#REF!</definedName>
    <definedName name="prswm">#REF!</definedName>
    <definedName name="prswn">#REF!</definedName>
    <definedName name="PTAX">#REF!</definedName>
    <definedName name="PTAXDOL">#REF!</definedName>
    <definedName name="PV_Benefits_After_Tax" localSheetId="1">#REF!</definedName>
    <definedName name="PV_Benefits_After_Tax">#REF!</definedName>
    <definedName name="Rcap">#REF!</definedName>
    <definedName name="reinstate">[2]Budget!#REF!</definedName>
    <definedName name="RENTEXPA">#REF!</definedName>
    <definedName name="RENTEXPB">#REF!</definedName>
    <definedName name="RENTEXPC">#REF!</definedName>
    <definedName name="RENTEXPMST">#REF!</definedName>
    <definedName name="RENTINPA">#REF!</definedName>
    <definedName name="rentmat">#REF!</definedName>
    <definedName name="resdiscrate">#REF!</definedName>
    <definedName name="restsize">[2]Budget!#REF!</definedName>
    <definedName name="Rirr">#REF!</definedName>
    <definedName name="rooms">'[3]Sales Summary'!$E$14</definedName>
    <definedName name="Rprice">#REF!</definedName>
    <definedName name="SalesCost">'[9]Base Case'!$B$37</definedName>
    <definedName name="saleyear">#REF!</definedName>
    <definedName name="Sched_Pay">#REF!</definedName>
    <definedName name="Scheduled_Extra_Payments">#REF!</definedName>
    <definedName name="Scheduled_Interest_Rate">#REF!</definedName>
    <definedName name="Scheduled_Monthly_Payment">#REF!</definedName>
    <definedName name="scost">#REF!</definedName>
    <definedName name="Secondary_Loan">#REF!</definedName>
    <definedName name="Secondary_Loan_Per_Unit">#REF!</definedName>
    <definedName name="SENDBL">#REF!</definedName>
    <definedName name="SENDMAT">#REF!</definedName>
    <definedName name="sendproj">#REF!</definedName>
    <definedName name="servoffsize">[2]Budget!#REF!</definedName>
    <definedName name="SF" localSheetId="1">#REF!</definedName>
    <definedName name="sf">#REF!</definedName>
    <definedName name="SF_Total">'[9]Base Case'!$B$35</definedName>
    <definedName name="SITENAME">#REF!</definedName>
    <definedName name="skylobbysize">[2]Budget!#REF!</definedName>
    <definedName name="spasize">[2]Budget!#REF!</definedName>
    <definedName name="Stabilized_EGI" localSheetId="1">#REF!</definedName>
    <definedName name="Stabilized_EGI">#REF!</definedName>
    <definedName name="Stabilized_Gross_Income" localSheetId="1">#REF!</definedName>
    <definedName name="Stabilized_Gross_Income">#REF!</definedName>
    <definedName name="Stabilized_NOI" localSheetId="1">#REF!</definedName>
    <definedName name="Stabilized_NOI">#REF!</definedName>
    <definedName name="StartYear">#REF!</definedName>
    <definedName name="SUMFLOW">#REF!</definedName>
    <definedName name="SUMMARY" localSheetId="1">'A. SOURCES AND USES'!$A$1:$H$123</definedName>
    <definedName name="summary">#REF!</definedName>
    <definedName name="Tax_Rate" localSheetId="1">#REF!</definedName>
    <definedName name="Tax_Rate">#REF!</definedName>
    <definedName name="TENRENT">#REF!</definedName>
    <definedName name="TENSET">#REF!</definedName>
    <definedName name="term">#REF!</definedName>
    <definedName name="test1">#REF!</definedName>
    <definedName name="ti">[2]Budget!#REF!</definedName>
    <definedName name="TIDOL">#REF!</definedName>
    <definedName name="TOP">#REF!</definedName>
    <definedName name="TOPSCH">#REF!</definedName>
    <definedName name="Total_Interest">#REF!</definedName>
    <definedName name="Total_Pay">#REF!</definedName>
    <definedName name="Total_Payment">Scheduled_Payment+Extra_Payment</definedName>
    <definedName name="Total_Payment2">Scheduled_Payment+Extra_Payment</definedName>
    <definedName name="totalsize">[2]Budget!#REF!</definedName>
    <definedName name="TOTCOST">#REF!</definedName>
    <definedName name="TOTMOS">#REF!</definedName>
    <definedName name="TOTSF">#REF!</definedName>
    <definedName name="travelsize">[2]Budget!#REF!</definedName>
    <definedName name="travelsize1">[2]Budget!#REF!</definedName>
    <definedName name="value">'[3]Sales Summary'!$H$74</definedName>
    <definedName name="value1" hidden="1">{#N/A,#N/A,FALSE,"Cashflow Analysis";#N/A,#N/A,FALSE,"Sensitivity Analysis";#N/A,#N/A,FALSE,"PV";#N/A,#N/A,FALSE,"Pro Forma"}</definedName>
    <definedName name="Values_Entered">#N/A</definedName>
    <definedName name="wrn.Development._.Model." hidden="1">{#N/A,#N/A,FALSE,"Input";#N/A,#N/A,FALSE,"Assumptions";#N/A,#N/A,FALSE,"Valuation";#N/A,#N/A,FALSE,"Financial Alternatives";#N/A,#N/A,FALSE,"Cash Flow"}</definedName>
    <definedName name="wrn.Value." hidden="1">{#N/A,#N/A,FALSE,"Cashflow Analysis";#N/A,#N/A,FALSE,"Sensitivity Analysis";#N/A,#N/A,FALSE,"PV";#N/A,#N/A,FALSE,"Pro Forma"}</definedName>
    <definedName name="x" hidden="1">{#N/A,#N/A,FALSE,"Cashflow Analysis";#N/A,#N/A,FALSE,"Sensitivity Analysis";#N/A,#N/A,FALSE,"PV";#N/A,#N/A,FALSE,"Pro Forma"}</definedName>
    <definedName name="year20" localSheetId="1">#REF!</definedName>
    <definedName name="year20">#REF!</definedName>
    <definedName name="yearend">'[10]Key Import'!$A$10</definedName>
    <definedName name="Years_from_Start_to_Lease_Out">#REF!</definedName>
    <definedName name="Z_634A1520_E90F_40AB_99D7_D3EA3B72D3CB_.wvu.PrintArea" localSheetId="1" hidden="1">'A. SOURCES AND USES'!$A$1:$H$108</definedName>
    <definedName name="Z_634A1520_E90F_40AB_99D7_D3EA3B72D3CB_.wvu.Rows" localSheetId="1" hidden="1">'A. SOURCES AND USES'!$235:$261</definedName>
    <definedName name="Z_750F583F_E0B7_49B3_87F1_CAC982E81540_.wvu.PrintArea" localSheetId="1" hidden="1">'A. SOURCES AND USES'!$A$1:$H$108</definedName>
    <definedName name="Z_750F583F_E0B7_49B3_87F1_CAC982E81540_.wvu.Rows" localSheetId="1" hidden="1">'A. SOURCES AND USES'!$235:$261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1" i="1" l="1"/>
  <c r="J74" i="1"/>
  <c r="H11" i="4"/>
  <c r="D36" i="4" s="1"/>
  <c r="B38" i="4"/>
  <c r="B37" i="4"/>
  <c r="B36" i="4"/>
  <c r="B35" i="4"/>
  <c r="B34" i="4"/>
  <c r="B33" i="4"/>
  <c r="F2" i="4"/>
  <c r="C5" i="4"/>
  <c r="L35" i="3"/>
  <c r="C8" i="3"/>
  <c r="Q83" i="1"/>
  <c r="E15" i="3" s="1"/>
  <c r="Q78" i="1"/>
  <c r="C15" i="3" s="1"/>
  <c r="Q75" i="1"/>
  <c r="D15" i="3" s="1"/>
  <c r="Q80" i="1"/>
  <c r="B15" i="3" s="1"/>
  <c r="B4" i="3"/>
  <c r="B4" i="4"/>
  <c r="G13" i="4"/>
  <c r="D33" i="4" l="1"/>
  <c r="D34" i="4"/>
  <c r="D37" i="4"/>
  <c r="D38" i="4"/>
  <c r="D35" i="4"/>
  <c r="A43" i="3"/>
  <c r="N41" i="3"/>
  <c r="N42" i="3" s="1"/>
  <c r="N44" i="3" s="1"/>
  <c r="E21" i="3"/>
  <c r="E17" i="3"/>
  <c r="C11" i="3"/>
  <c r="I5" i="3"/>
  <c r="E2" i="3" s="1"/>
  <c r="H75" i="1"/>
  <c r="G75" i="1"/>
  <c r="L48" i="1"/>
  <c r="K48" i="1"/>
  <c r="J48" i="1"/>
  <c r="H71" i="1" l="1"/>
  <c r="G93" i="1"/>
  <c r="H79" i="1"/>
  <c r="G79" i="1"/>
  <c r="G94" i="1" s="1"/>
  <c r="H107" i="1"/>
  <c r="L70" i="1"/>
  <c r="L69" i="1"/>
  <c r="L67" i="1"/>
  <c r="L66" i="1"/>
  <c r="L65" i="1"/>
  <c r="L64" i="1"/>
  <c r="L62" i="1"/>
  <c r="L61" i="1"/>
  <c r="L60" i="1"/>
  <c r="L59" i="1"/>
  <c r="L57" i="1"/>
  <c r="L56" i="1"/>
  <c r="L55" i="1"/>
  <c r="L54" i="1"/>
  <c r="K70" i="1"/>
  <c r="K69" i="1"/>
  <c r="K67" i="1"/>
  <c r="K66" i="1"/>
  <c r="K65" i="1"/>
  <c r="K64" i="1"/>
  <c r="K62" i="1"/>
  <c r="K61" i="1"/>
  <c r="K60" i="1"/>
  <c r="K59" i="1"/>
  <c r="K57" i="1"/>
  <c r="K56" i="1"/>
  <c r="K55" i="1"/>
  <c r="K54" i="1"/>
  <c r="J70" i="1"/>
  <c r="J69" i="1"/>
  <c r="J67" i="1"/>
  <c r="J66" i="1"/>
  <c r="J65" i="1"/>
  <c r="J64" i="1"/>
  <c r="J62" i="1"/>
  <c r="J61" i="1"/>
  <c r="J60" i="1"/>
  <c r="J59" i="1"/>
  <c r="J57" i="1"/>
  <c r="J56" i="1"/>
  <c r="J55" i="1"/>
  <c r="J54" i="1"/>
  <c r="L49" i="1"/>
  <c r="L47" i="1"/>
  <c r="L46" i="1"/>
  <c r="L45" i="1"/>
  <c r="L44" i="1"/>
  <c r="L43" i="1"/>
  <c r="L42" i="1"/>
  <c r="L41" i="1"/>
  <c r="L40" i="1"/>
  <c r="L39" i="1"/>
  <c r="L38" i="1"/>
  <c r="K49" i="1"/>
  <c r="K47" i="1"/>
  <c r="K46" i="1"/>
  <c r="K45" i="1"/>
  <c r="K44" i="1"/>
  <c r="K43" i="1"/>
  <c r="K42" i="1"/>
  <c r="K41" i="1"/>
  <c r="K40" i="1"/>
  <c r="K39" i="1"/>
  <c r="K38" i="1"/>
  <c r="J49" i="1"/>
  <c r="J47" i="1"/>
  <c r="J46" i="1"/>
  <c r="J45" i="1"/>
  <c r="J44" i="1"/>
  <c r="J43" i="1"/>
  <c r="J42" i="1"/>
  <c r="J41" i="1"/>
  <c r="J40" i="1"/>
  <c r="J39" i="1"/>
  <c r="J38" i="1"/>
  <c r="L34" i="1"/>
  <c r="L33" i="1"/>
  <c r="L32" i="1"/>
  <c r="L31" i="1"/>
  <c r="L30" i="1"/>
  <c r="L29" i="1"/>
  <c r="L28" i="1"/>
  <c r="L26" i="1"/>
  <c r="L25" i="1"/>
  <c r="L24" i="1"/>
  <c r="L20" i="1"/>
  <c r="L19" i="1"/>
  <c r="L18" i="1"/>
  <c r="L17" i="1"/>
  <c r="L16" i="1"/>
  <c r="K34" i="1"/>
  <c r="K33" i="1"/>
  <c r="K32" i="1"/>
  <c r="K31" i="1"/>
  <c r="K30" i="1"/>
  <c r="K29" i="1"/>
  <c r="K28" i="1"/>
  <c r="K26" i="1"/>
  <c r="K25" i="1"/>
  <c r="K24" i="1"/>
  <c r="J34" i="1"/>
  <c r="J33" i="1"/>
  <c r="J32" i="1"/>
  <c r="J31" i="1"/>
  <c r="J30" i="1"/>
  <c r="J29" i="1"/>
  <c r="J28" i="1"/>
  <c r="J26" i="1"/>
  <c r="J25" i="1"/>
  <c r="J24" i="1"/>
  <c r="L15" i="1"/>
  <c r="J20" i="1"/>
  <c r="J19" i="1"/>
  <c r="J18" i="1"/>
  <c r="J17" i="1"/>
  <c r="K20" i="1"/>
  <c r="K19" i="1"/>
  <c r="K18" i="1"/>
  <c r="K17" i="1"/>
  <c r="K16" i="1"/>
  <c r="K15" i="1"/>
  <c r="J15" i="1"/>
  <c r="J16" i="1"/>
  <c r="C8" i="4" l="1"/>
  <c r="H7" i="4" s="1"/>
  <c r="E8" i="4" s="1"/>
  <c r="E38" i="3"/>
  <c r="Q70" i="1"/>
  <c r="L81" i="1"/>
  <c r="E27" i="3" s="1"/>
  <c r="G50" i="1" l="1"/>
  <c r="G91" i="1" s="1"/>
  <c r="G35" i="1"/>
  <c r="G21" i="1"/>
  <c r="G89" i="1" s="1"/>
  <c r="H21" i="1"/>
  <c r="H89" i="1" s="1"/>
  <c r="B16" i="1"/>
  <c r="B17" i="1" s="1"/>
  <c r="B18" i="1" s="1"/>
  <c r="B19" i="1" s="1"/>
  <c r="B20" i="1" s="1"/>
  <c r="B25" i="1"/>
  <c r="B26" i="1" s="1"/>
  <c r="K81" i="1"/>
  <c r="H35" i="1"/>
  <c r="B39" i="1"/>
  <c r="B40" i="1" s="1"/>
  <c r="B41" i="1" s="1"/>
  <c r="B42" i="1" s="1"/>
  <c r="B43" i="1" s="1"/>
  <c r="B44" i="1" s="1"/>
  <c r="B45" i="1" s="1"/>
  <c r="B46" i="1" s="1"/>
  <c r="H50" i="1"/>
  <c r="G53" i="1"/>
  <c r="B54" i="1"/>
  <c r="B55" i="1" s="1"/>
  <c r="B56" i="1" s="1"/>
  <c r="B57" i="1" s="1"/>
  <c r="B59" i="1" s="1"/>
  <c r="H92" i="1"/>
  <c r="H93" i="1"/>
  <c r="B89" i="1"/>
  <c r="B90" i="1"/>
  <c r="D90" i="1"/>
  <c r="B91" i="1"/>
  <c r="D91" i="1"/>
  <c r="B92" i="1"/>
  <c r="D92" i="1"/>
  <c r="B93" i="1"/>
  <c r="D93" i="1"/>
  <c r="B94" i="1"/>
  <c r="D94" i="1"/>
  <c r="B100" i="1"/>
  <c r="B101" i="1" s="1"/>
  <c r="B102" i="1" s="1"/>
  <c r="B103" i="1" s="1"/>
  <c r="E24" i="3" l="1"/>
  <c r="E37" i="3" s="1"/>
  <c r="K84" i="1"/>
  <c r="K37" i="3"/>
  <c r="G90" i="1"/>
  <c r="H90" i="1"/>
  <c r="H82" i="1"/>
  <c r="E36" i="3"/>
  <c r="B104" i="1"/>
  <c r="B60" i="1"/>
  <c r="B61" i="1" s="1"/>
  <c r="B62" i="1" s="1"/>
  <c r="B28" i="1"/>
  <c r="B29" i="1" s="1"/>
  <c r="B30" i="1" s="1"/>
  <c r="B31" i="1" s="1"/>
  <c r="B32" i="1" s="1"/>
  <c r="B33" i="1" s="1"/>
  <c r="B34" i="1" s="1"/>
  <c r="H91" i="1"/>
  <c r="B47" i="1"/>
  <c r="B48" i="1" s="1"/>
  <c r="B49" i="1" s="1"/>
  <c r="H94" i="1"/>
  <c r="H37" i="3" l="1"/>
  <c r="C34" i="4" s="1" a="1"/>
  <c r="C34" i="4" s="1"/>
  <c r="D35" i="3"/>
  <c r="I30" i="3"/>
  <c r="I31" i="3"/>
  <c r="I26" i="3"/>
  <c r="I32" i="3"/>
  <c r="I29" i="3"/>
  <c r="I33" i="3"/>
  <c r="E39" i="3"/>
  <c r="L41" i="3" s="1"/>
  <c r="L42" i="3" s="1"/>
  <c r="M89" i="1"/>
  <c r="L89" i="1" s="1"/>
  <c r="M90" i="1"/>
  <c r="L90" i="1" s="1"/>
  <c r="F108" i="1"/>
  <c r="B64" i="1"/>
  <c r="B65" i="1" s="1"/>
  <c r="B66" i="1" s="1"/>
  <c r="B67" i="1" s="1"/>
  <c r="H95" i="1"/>
  <c r="G71" i="1"/>
  <c r="G92" i="1" l="1"/>
  <c r="G95" i="1" s="1"/>
  <c r="G81" i="1"/>
  <c r="K85" i="1" s="1"/>
  <c r="H20" i="4" a="1"/>
  <c r="H20" i="4" s="1"/>
  <c r="H16" i="4"/>
  <c r="H19" i="4" a="1"/>
  <c r="H19" i="4" s="1"/>
  <c r="H21" i="4" a="1"/>
  <c r="H21" i="4" s="1"/>
  <c r="H17" i="4" a="1"/>
  <c r="H17" i="4" s="1"/>
  <c r="H18" i="4" a="1"/>
  <c r="H18" i="4" s="1"/>
  <c r="C35" i="4" a="1"/>
  <c r="C35" i="4" s="1"/>
  <c r="C33" i="4" a="1"/>
  <c r="C33" i="4" s="1"/>
  <c r="C38" i="4" a="1"/>
  <c r="C38" i="4" s="1"/>
  <c r="C37" i="4" a="1"/>
  <c r="C37" i="4" s="1"/>
  <c r="C36" i="4" a="1"/>
  <c r="C36" i="4" s="1"/>
  <c r="J41" i="3"/>
  <c r="J42" i="3" s="1"/>
  <c r="L44" i="3" s="1"/>
  <c r="E41" i="3" s="1"/>
  <c r="E94" i="1"/>
  <c r="E93" i="1"/>
  <c r="E92" i="1"/>
  <c r="E89" i="1"/>
  <c r="E91" i="1"/>
  <c r="E90" i="1"/>
  <c r="B69" i="1"/>
  <c r="B70" i="1" s="1"/>
  <c r="E33" i="4" l="1"/>
  <c r="E35" i="4"/>
  <c r="E38" i="4"/>
  <c r="E36" i="4"/>
  <c r="E37" i="4"/>
  <c r="E34" i="4"/>
  <c r="F38" i="4" a="1"/>
  <c r="F38" i="4" s="1"/>
  <c r="F37" i="4" a="1"/>
  <c r="F37" i="4" s="1"/>
  <c r="F36" i="4" a="1"/>
  <c r="F36" i="4" s="1"/>
  <c r="F35" i="4" a="1"/>
  <c r="F35" i="4" s="1"/>
  <c r="F33" i="4" a="1"/>
  <c r="F33" i="4" s="1"/>
  <c r="F34" i="4" a="1"/>
  <c r="F34" i="4" s="1"/>
  <c r="E95" i="1"/>
  <c r="E40"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<sst xmlns="http://schemas.openxmlformats.org/spreadsheetml/2006/main" count="296" uniqueCount="211">
  <si>
    <t>HISTORIC PROPERTY REINVESTMENT PROGRAM</t>
  </si>
  <si>
    <t>Project Budget Form</t>
  </si>
  <si>
    <t>Applicant:</t>
  </si>
  <si>
    <t>Date:</t>
  </si>
  <si>
    <t>Project:</t>
  </si>
  <si>
    <t>Is the project located in a Government Restricted Municipality? (Atlantic City, Paterson, or Trenton)</t>
  </si>
  <si>
    <t>Yes</t>
  </si>
  <si>
    <t>Fill out information in blue cells only.  Total Costs include all eligible and non-eligible costs</t>
  </si>
  <si>
    <t>SF Before Rehabilitation</t>
  </si>
  <si>
    <t>No</t>
  </si>
  <si>
    <t>Hard</t>
  </si>
  <si>
    <t>SF After Rehabilitation</t>
  </si>
  <si>
    <t>Soft</t>
  </si>
  <si>
    <t>Other</t>
  </si>
  <si>
    <t>Eligible Cost Analysis</t>
  </si>
  <si>
    <t>DETAILED USES</t>
  </si>
  <si>
    <t>Cost Type</t>
  </si>
  <si>
    <t>Eligible Costs</t>
  </si>
  <si>
    <t>Total Costs</t>
  </si>
  <si>
    <t>I</t>
  </si>
  <si>
    <t>Market Value of Property</t>
  </si>
  <si>
    <t>Land</t>
  </si>
  <si>
    <t>Building</t>
  </si>
  <si>
    <t>Appraisal (Purchase Only)</t>
  </si>
  <si>
    <t>Title</t>
  </si>
  <si>
    <t>Legal</t>
  </si>
  <si>
    <t>Other:</t>
  </si>
  <si>
    <t xml:space="preserve">        Sub Total</t>
  </si>
  <si>
    <t>II</t>
  </si>
  <si>
    <t>Improvements</t>
  </si>
  <si>
    <t>Rehabilitation Work</t>
  </si>
  <si>
    <t>New Construction</t>
  </si>
  <si>
    <t>Environmental Remediation</t>
  </si>
  <si>
    <t>Site Improvements</t>
  </si>
  <si>
    <t>On-Site</t>
  </si>
  <si>
    <t>Off-Site</t>
  </si>
  <si>
    <r>
      <t xml:space="preserve">Fixtures, Furniture and Equipment </t>
    </r>
    <r>
      <rPr>
        <sz val="8"/>
        <color indexed="8"/>
        <rFont val="Arial"/>
        <family val="2"/>
      </rPr>
      <t>(depreciation &gt; 5 yrs, purchased not leased)</t>
    </r>
  </si>
  <si>
    <r>
      <t xml:space="preserve">Fixtures, Furniture and Equipment </t>
    </r>
    <r>
      <rPr>
        <sz val="8"/>
        <color indexed="8"/>
        <rFont val="Arial"/>
        <family val="2"/>
      </rPr>
      <t>(depreciation &lt;=5 yrs) (purchased not leased)</t>
    </r>
  </si>
  <si>
    <t>Construction Bond (if applicable)</t>
  </si>
  <si>
    <t xml:space="preserve">Other:  </t>
  </si>
  <si>
    <t xml:space="preserve">        Sub Total </t>
  </si>
  <si>
    <t>III</t>
  </si>
  <si>
    <t>Professional Services</t>
  </si>
  <si>
    <t>Broker's fee</t>
  </si>
  <si>
    <t>Appraisal and/or Market Analysis</t>
  </si>
  <si>
    <t>Zoning and Planning Consultant</t>
  </si>
  <si>
    <t>Design Services</t>
  </si>
  <si>
    <t>Green Building/LEED Consultant</t>
  </si>
  <si>
    <t xml:space="preserve">Construction Manager </t>
  </si>
  <si>
    <t>Environmental Consultant</t>
  </si>
  <si>
    <t>Historical/Cultural Resources Consultant</t>
  </si>
  <si>
    <t>Surveyor</t>
  </si>
  <si>
    <t>Owner's Representative (if applicable)</t>
  </si>
  <si>
    <t>IV</t>
  </si>
  <si>
    <t>Financing and Other Costs</t>
  </si>
  <si>
    <t>Financing Fees</t>
  </si>
  <si>
    <t>Application Fees</t>
  </si>
  <si>
    <t>Commitment Fees</t>
  </si>
  <si>
    <t>Underwriting and Related Fees</t>
  </si>
  <si>
    <t>Financing and Other Professional Service Fees</t>
  </si>
  <si>
    <t>Construction Review and Meetings</t>
  </si>
  <si>
    <t xml:space="preserve">Real Estate Commissions </t>
  </si>
  <si>
    <t>DCA Fees</t>
  </si>
  <si>
    <t>Financing: Interest</t>
  </si>
  <si>
    <t>Construction Interest</t>
  </si>
  <si>
    <t xml:space="preserve">Other Capitalized Interest </t>
  </si>
  <si>
    <t>Negative Arbitrage</t>
  </si>
  <si>
    <t>Title Policy and Related Fees</t>
  </si>
  <si>
    <t>Construction Draws and Updates</t>
  </si>
  <si>
    <t>V</t>
  </si>
  <si>
    <t>Contingency</t>
  </si>
  <si>
    <t>Project Contingency</t>
  </si>
  <si>
    <t>VI</t>
  </si>
  <si>
    <t>Development Fee (if applicable)</t>
  </si>
  <si>
    <t>Fee</t>
  </si>
  <si>
    <t>Sub Total</t>
  </si>
  <si>
    <t>VII</t>
  </si>
  <si>
    <t>Cost of Rehabilitation (Eligible Cost)</t>
  </si>
  <si>
    <t>Total Cost of Rehabilitation</t>
  </si>
  <si>
    <t>SOURCES AND USES SUMMARY AND GAP ANALYSIS</t>
  </si>
  <si>
    <t>CALCULATION ERROR</t>
  </si>
  <si>
    <t>VIII</t>
  </si>
  <si>
    <t>TOTAL USES</t>
  </si>
  <si>
    <t>% of TC</t>
  </si>
  <si>
    <t>Required Equity</t>
  </si>
  <si>
    <t>Market value of property</t>
  </si>
  <si>
    <t>If in GRM (10%)</t>
  </si>
  <si>
    <t>If not in GRM (20%)</t>
  </si>
  <si>
    <t>TOTAL</t>
  </si>
  <si>
    <t>IX</t>
  </si>
  <si>
    <t>Sources</t>
  </si>
  <si>
    <t>Ann. Interest Rate</t>
  </si>
  <si>
    <t>Term (months)</t>
  </si>
  <si>
    <t>Amortization</t>
  </si>
  <si>
    <t>SOURCES DO NOT COVER TOTAL PROJECT COSTS</t>
  </si>
  <si>
    <t>Applicant to provide information in blue cells only.</t>
  </si>
  <si>
    <r>
      <rPr>
        <b/>
        <sz val="11"/>
        <color theme="1"/>
        <rFont val="Calibri"/>
        <family val="2"/>
        <scheme val="minor"/>
      </rPr>
      <t>SF Before Rehabilitation:</t>
    </r>
    <r>
      <rPr>
        <sz val="11"/>
        <color theme="1"/>
        <rFont val="Calibri"/>
        <family val="2"/>
        <scheme val="minor"/>
      </rPr>
      <t xml:space="preserve">  Applicant to provide total square footage of structure prior to the commencement of rehabilitation activities.</t>
    </r>
  </si>
  <si>
    <r>
      <rPr>
        <b/>
        <sz val="11"/>
        <color theme="1"/>
        <rFont val="Calibri"/>
        <family val="2"/>
        <scheme val="minor"/>
      </rPr>
      <t>SF After Rehabilitation:</t>
    </r>
    <r>
      <rPr>
        <sz val="11"/>
        <color theme="1"/>
        <rFont val="Calibri"/>
        <family val="2"/>
        <scheme val="minor"/>
      </rPr>
      <t xml:space="preserve">  Applicant to provide anticipated total square footage of structure after the completion of rehabilitation activities.</t>
    </r>
  </si>
  <si>
    <t>"Eligible Costs" means the consideration given, valued in money, whether given in money or otherwise, for the materials and services which constitute the rehabilitation. Eligible costs shall be all costs associated with the structural components, as defined by 26 CFR 1.48- 1(e)(2), within the qualified property or transformative property, and any soft costs associated with the rehabilitation project. Eligible costs shall not include any costs associated with an increase in total building volume.  Soft costs incurred within 12 months prior to the date of application are considered eligible costs.</t>
  </si>
  <si>
    <t>Total Costs shall include all eligible and non-eligible costs.</t>
  </si>
  <si>
    <t xml:space="preserve">"Soft Costs" means costs not directly related to construction, including capitalized interest paid to third parties, real estate taxes, utility connection fees, accounting, title/bond insurance, fixtures/equipment with a useful life of five years or less, affordable housing fees, and all costs associated with financing, design, engineering, legal, or real estate commissions, including, but not limited to, architect fees, permit fees, loan origination and closing costs, construction management, and freight and shipping delivery. The term does not include early lease termination costs, air fare, mileage, tolls, gas, meals, packing material, marketing and advertising, temporary signage, incentive consultant fees, Authority fees, loan interest payments on permanent financing, escrows, reserves, pre-opening costs, commissions and fees to the developer, project management, or other similar costs. </t>
  </si>
  <si>
    <t>Form HP-AR-a13</t>
  </si>
  <si>
    <t>Name of Project:</t>
  </si>
  <si>
    <t xml:space="preserve">      New Application</t>
  </si>
  <si>
    <t>Historic Name of Property:</t>
  </si>
  <si>
    <t xml:space="preserve">      Modification</t>
  </si>
  <si>
    <t>X</t>
  </si>
  <si>
    <r>
      <rPr>
        <b/>
        <sz val="13"/>
        <color theme="1"/>
        <rFont val="Calibri"/>
        <family val="2"/>
        <scheme val="minor"/>
      </rPr>
      <t>Project Costs Summary</t>
    </r>
    <r>
      <rPr>
        <sz val="11"/>
        <color theme="1"/>
        <rFont val="Calibri"/>
        <family val="2"/>
        <scheme val="minor"/>
      </rPr>
      <t xml:space="preserve">
</t>
    </r>
    <r>
      <rPr>
        <sz val="9"/>
        <color theme="1"/>
        <rFont val="Calibri"/>
        <family val="2"/>
        <scheme val="minor"/>
      </rPr>
      <t>(A CCE prepared using the CSI MasterFormat must also be submitted as part of an application)</t>
    </r>
  </si>
  <si>
    <t>MUST SELECT A REHABILITATION PERIOD</t>
  </si>
  <si>
    <t>ONLY ONE REHABILITATION PERIOD CAN BE SELECTED</t>
  </si>
  <si>
    <t>Selected Rehabilitation Period</t>
  </si>
  <si>
    <t xml:space="preserve">          24 Months</t>
  </si>
  <si>
    <r>
      <t xml:space="preserve">          </t>
    </r>
    <r>
      <rPr>
        <b/>
        <sz val="11"/>
        <rFont val="Calibri"/>
        <family val="2"/>
        <scheme val="minor"/>
      </rPr>
      <t>60 Months</t>
    </r>
    <r>
      <rPr>
        <b/>
        <sz val="11"/>
        <color rgb="FFFF0000"/>
        <rFont val="Calibri"/>
        <family val="2"/>
        <scheme val="minor"/>
      </rPr>
      <t xml:space="preserve"> </t>
    </r>
    <r>
      <rPr>
        <sz val="8"/>
        <color rgb="FFFF0000"/>
        <rFont val="Calibri"/>
        <family val="2"/>
        <scheme val="minor"/>
      </rPr>
      <t>(phased projects must complete &amp; submit pg. 2 of this form)</t>
    </r>
  </si>
  <si>
    <t>Regular</t>
  </si>
  <si>
    <t>Transf.</t>
  </si>
  <si>
    <t>Location/Project Type Consideration</t>
  </si>
  <si>
    <t>ONLY ONE CONSIDERATION CAN BE CHECKED - PLEASE REVIEW</t>
  </si>
  <si>
    <t>TOTAL COSTS OF REHABILITATION (TOTAL PROJECT COSTS)</t>
  </si>
  <si>
    <t>Construction Costs</t>
  </si>
  <si>
    <t>Soft Costs</t>
  </si>
  <si>
    <t xml:space="preserve">Site Acquisition </t>
  </si>
  <si>
    <t>Other Costs</t>
  </si>
  <si>
    <t>PROJECT SOFT COSTS</t>
  </si>
  <si>
    <t>Total Soft Costs:</t>
  </si>
  <si>
    <t xml:space="preserve">	“Soft costs” means costs not directly related to construction, including capitalized interest paid to third parties, real estate taxes, utility connection fees, accounting, title/bond insurance, fixtures/equipment with a useful life of five years or less, affordable housing fees, and all costs associated with financing, design, engineering, legal, or real estate commissions, including, but not limited to, architect fees, permit fees, loan origination and closing costs, construction management, and freight and shipping delivery. The term does not include early lease termination costs, air fare, mileage, tolls, gas, meals, packing material, marketing and advertising, temporary signage, incentive consultant fees, Authority fees, loan interest payments on permanent financing, escrows, reserves, pre-opening costs, commissions and fees to the developer, project management, or other similar costs. </t>
  </si>
  <si>
    <t>Eligible Soft Costs:</t>
  </si>
  <si>
    <t>For applications submitted on or after January 1, 2023, soft costs incurred witin 12 months prior to the date of application are considered eligible soft costs.  For applications submitted prior to January 1, 2023, soft costs incurred within 24 months prior to the date of application are considered eligible soft costs.  For phased projects, all eligible soft costs will be prorated between phases based on percentage of eligble construction costs being completed in each phase.</t>
  </si>
  <si>
    <t>% of construction per phase (multiplier</t>
  </si>
  <si>
    <t>P1</t>
  </si>
  <si>
    <t>p2</t>
  </si>
  <si>
    <t>COST OF REHABILITATION (ELIGIBLE COSTS)</t>
  </si>
  <si>
    <t>p3</t>
  </si>
  <si>
    <t>p4</t>
  </si>
  <si>
    <t>Eligible Construction Costs (Not Including Contingency)</t>
  </si>
  <si>
    <t>p5</t>
  </si>
  <si>
    <t>Phase 1</t>
  </si>
  <si>
    <t>Phase 2</t>
  </si>
  <si>
    <t>Phase 3</t>
  </si>
  <si>
    <t>Phase 4</t>
  </si>
  <si>
    <t>Phase 5</t>
  </si>
  <si>
    <t>Phase 6</t>
  </si>
  <si>
    <t>p6</t>
  </si>
  <si>
    <t>Construction Contingency for Eligible Costs:</t>
  </si>
  <si>
    <t xml:space="preserve">Maximum credit - no adjustments </t>
  </si>
  <si>
    <t>Cost of Rehabilitation (Eligible Costs):</t>
  </si>
  <si>
    <t>`</t>
  </si>
  <si>
    <t>calculation regular</t>
  </si>
  <si>
    <t>calculation GRM/QIT</t>
  </si>
  <si>
    <t>calculation transf</t>
  </si>
  <si>
    <t>Total Maximum Tax Credit Request:</t>
  </si>
  <si>
    <t>Over Max</t>
  </si>
  <si>
    <t>Maximum credit</t>
  </si>
  <si>
    <t>PHASED PROJECT - MUST COMPLETE PAGE 2 OF THIS FORM</t>
  </si>
  <si>
    <t>Page 1 of 2</t>
  </si>
  <si>
    <t>Page 1 of 1</t>
  </si>
  <si>
    <t xml:space="preserve"> </t>
  </si>
  <si>
    <t xml:space="preserve">Construction Contingency: </t>
  </si>
  <si>
    <t>How will contingency be alocated?</t>
  </si>
  <si>
    <t>Requested Allocation Per Phase (leave blank if "Prorated by Phase" is selected)</t>
  </si>
  <si>
    <t>If Special Allocation is requested, please provide a brief justification for the request.</t>
  </si>
  <si>
    <t>p1</t>
  </si>
  <si>
    <t>Eligible Construction Costs</t>
  </si>
  <si>
    <t>Total Eligible Cost for Phase</t>
  </si>
  <si>
    <t>Maximum Tax Credit Award Request*</t>
  </si>
  <si>
    <t>Total Maximum Tax Credit Request</t>
  </si>
  <si>
    <t>*Tax credit award will be based on actual eligible costs certified at the conclusion of each project phase.</t>
  </si>
  <si>
    <t>Page 2 of 2</t>
  </si>
  <si>
    <t>PAGE NOT NEEDED</t>
  </si>
  <si>
    <r>
      <rPr>
        <b/>
        <sz val="13"/>
        <color theme="1"/>
        <rFont val="Calibri"/>
        <family val="2"/>
        <scheme val="minor"/>
      </rPr>
      <t>Contingency - Breakdown By Phase</t>
    </r>
    <r>
      <rPr>
        <b/>
        <sz val="11"/>
        <color theme="1"/>
        <rFont val="Calibri"/>
        <family val="2"/>
        <scheme val="minor"/>
      </rPr>
      <t xml:space="preserve">
</t>
    </r>
    <r>
      <rPr>
        <sz val="9"/>
        <color theme="1"/>
        <rFont val="Calibri"/>
        <family val="2"/>
        <scheme val="minor"/>
      </rPr>
      <t>Construction Contingency will be prorated by phase unless otherwise requested by applicant.  Request for change in breakdown by phase must include written justification as for the reason for the request.</t>
    </r>
  </si>
  <si>
    <r>
      <rPr>
        <b/>
        <sz val="13"/>
        <color theme="1"/>
        <rFont val="Calibri"/>
        <family val="2"/>
        <scheme val="minor"/>
      </rPr>
      <t>Project Costs Summary - Breakdown by Phase</t>
    </r>
    <r>
      <rPr>
        <sz val="11"/>
        <color theme="1"/>
        <rFont val="Calibri"/>
        <family val="2"/>
        <scheme val="minor"/>
      </rPr>
      <t xml:space="preserve">
</t>
    </r>
    <r>
      <rPr>
        <sz val="9"/>
        <color theme="1"/>
        <rFont val="Calibri"/>
        <family val="2"/>
        <scheme val="minor"/>
      </rPr>
      <t>(A CCE prepared using the CSI MasterFormat must also be submitted as part of an application)</t>
    </r>
  </si>
  <si>
    <t>Total Hard Costs</t>
  </si>
  <si>
    <t>Site Acquisition</t>
  </si>
  <si>
    <t>Total Elig - No Contingency</t>
  </si>
  <si>
    <t>Eligible Costs Check Between Pages</t>
  </si>
  <si>
    <r>
      <rPr>
        <sz val="11"/>
        <color theme="1"/>
        <rFont val="Calibri"/>
        <family val="2"/>
      </rPr>
      <t>↑</t>
    </r>
    <r>
      <rPr>
        <sz val="11"/>
        <color theme="1"/>
        <rFont val="Calibri"/>
        <family val="2"/>
        <scheme val="minor"/>
      </rPr>
      <t>ELIGIBLE COST CALCULATION ERROR</t>
    </r>
    <r>
      <rPr>
        <sz val="11"/>
        <color theme="1"/>
        <rFont val="Calibri"/>
        <family val="2"/>
      </rPr>
      <t>↓</t>
    </r>
  </si>
  <si>
    <t>Form HP-AR-a21</t>
  </si>
  <si>
    <t>Eligible Construction Costs (Not Including Contingency):</t>
  </si>
  <si>
    <t>General Guidance</t>
  </si>
  <si>
    <t>White &amp; green cells will auto populate and calculate based on information provided by applicant in blue cells.</t>
  </si>
  <si>
    <r>
      <rPr>
        <b/>
        <sz val="11"/>
        <color theme="1"/>
        <rFont val="Calibri"/>
        <family val="2"/>
        <scheme val="minor"/>
      </rPr>
      <t>Cost Type:</t>
    </r>
    <r>
      <rPr>
        <sz val="11"/>
        <color theme="1"/>
        <rFont val="Calibri"/>
        <family val="2"/>
        <scheme val="minor"/>
      </rPr>
      <t xml:space="preserve">  Costs type has been preselected from the dropdown menu.  </t>
    </r>
  </si>
  <si>
    <t>A-1</t>
  </si>
  <si>
    <t>A-2</t>
  </si>
  <si>
    <t>A-3</t>
  </si>
  <si>
    <t>A-4</t>
  </si>
  <si>
    <t>A-5</t>
  </si>
  <si>
    <t>A-6</t>
  </si>
  <si>
    <t>A. Project Budget Form (Form HP-AR-a21)</t>
  </si>
  <si>
    <t>B. Project Cost Summary (HP-AR-a13)</t>
  </si>
  <si>
    <t>B-1</t>
  </si>
  <si>
    <t>B-2</t>
  </si>
  <si>
    <t>B-3</t>
  </si>
  <si>
    <t>B-4</t>
  </si>
  <si>
    <t>Eligible Other Costs:</t>
  </si>
  <si>
    <t>Total Eligible Soft &amp; Other Costs:</t>
  </si>
  <si>
    <t>Eligible Soft &amp; Other Costs</t>
  </si>
  <si>
    <t>A-7</t>
  </si>
  <si>
    <r>
      <rPr>
        <b/>
        <sz val="11"/>
        <color theme="1"/>
        <rFont val="Calibri"/>
        <family val="2"/>
        <scheme val="minor"/>
      </rPr>
      <t>Sources of Funding:</t>
    </r>
    <r>
      <rPr>
        <sz val="11"/>
        <color theme="1"/>
        <rFont val="Calibri"/>
        <family val="2"/>
        <scheme val="minor"/>
      </rPr>
      <t xml:space="preserve"> Applicant to list all funding sources, including any construction loans, bridge loans, subsidies, grants and cash at hand.  Funding sources should cover the Total Cost of Rehabilitation (Total Project Costs).</t>
    </r>
  </si>
  <si>
    <t>Projects with a selected rehabilitation period of 60 months (Multi Phase) must complete Page 2 of the form and provide information regarding contingency allocation per phase.  Projects with a selected rehabilitation prior of 24 months (single phase) are only required to fill out Page 1 of the form.</t>
  </si>
  <si>
    <t>Cost of Rehabilitation (Eligible Cost) shown on cell G81 must match amount provided in the application form under the Project Economics section.</t>
  </si>
  <si>
    <t>Total Cost of Rehabilitation shown on cell H82 must match amount provided in the application form under the Project Economics section.</t>
  </si>
  <si>
    <r>
      <rPr>
        <b/>
        <sz val="11"/>
        <color theme="1"/>
        <rFont val="Calibri"/>
        <family val="2"/>
        <scheme val="minor"/>
      </rPr>
      <t xml:space="preserve">Location/Project Type Consideration: </t>
    </r>
    <r>
      <rPr>
        <sz val="11"/>
        <color theme="1"/>
        <rFont val="Calibri"/>
        <family val="2"/>
        <scheme val="minor"/>
      </rPr>
      <t xml:space="preserve"> Applicant must select a "location/project type consideration".  Selected consideration must match information provided in the application form under the General Project Information section.  </t>
    </r>
    <r>
      <rPr>
        <b/>
        <sz val="11"/>
        <color theme="1"/>
        <rFont val="Calibri"/>
        <family val="2"/>
        <scheme val="minor"/>
      </rPr>
      <t xml:space="preserve"> </t>
    </r>
    <r>
      <rPr>
        <sz val="11"/>
        <color theme="1"/>
        <rFont val="Calibri"/>
        <family val="2"/>
        <scheme val="minor"/>
      </rPr>
      <t xml:space="preserve">    </t>
    </r>
  </si>
  <si>
    <r>
      <rPr>
        <b/>
        <sz val="11"/>
        <color theme="1"/>
        <rFont val="Calibri"/>
        <family val="2"/>
        <scheme val="minor"/>
      </rPr>
      <t xml:space="preserve">Selected Rehabilitation Period:  </t>
    </r>
    <r>
      <rPr>
        <sz val="11"/>
        <color theme="1"/>
        <rFont val="Calibri"/>
        <family val="2"/>
        <scheme val="minor"/>
      </rPr>
      <t>Applicant must select a selected rehabilitation period and it must match what was provided in the application form under the General Project Information section.  Projects that will be completed in a single phase must select "24 Months", while projects that will be completed in multiple phases must select "60 Months".</t>
    </r>
  </si>
  <si>
    <r>
      <rPr>
        <b/>
        <sz val="11"/>
        <color theme="1"/>
        <rFont val="Calibri"/>
        <family val="2"/>
        <scheme val="minor"/>
      </rPr>
      <t>Eligible Contingency - Special Allocation Request:</t>
    </r>
    <r>
      <rPr>
        <sz val="11"/>
        <color theme="1"/>
        <rFont val="Calibri"/>
        <family val="2"/>
        <scheme val="minor"/>
      </rPr>
      <t xml:space="preserve">  For multi phase projects, eligible soft and other costs, as well as eligible construction contingency amounts are automatically prorated per phase (based on eligible construction costs in each phase).  However, applicants are allowed to request specific eligible construction contingency amounts for each project phase as long as an appropriate justification for the request is provided and the request does not result in an unreasonable disproportionate distribution or significant front loading of the eligible construction contingency.    </t>
    </r>
  </si>
  <si>
    <r>
      <t xml:space="preserve">To help applicants better compile project budget and costs information, two required forms under the program (HP-ARa21 Project Budget Form, and HP-AR-a13 Project Cost Summary Form have been combined into a single "Workbook".  This workbook includes 4 tabs (including this guidance page), applicants are cautioned that they must fill out information in all tabs, except that single phase projects are not required to fill out final tab (C).  </t>
    </r>
    <r>
      <rPr>
        <b/>
        <u/>
        <sz val="11"/>
        <color rgb="FFFF0000"/>
        <rFont val="Calibri"/>
        <family val="2"/>
        <scheme val="minor"/>
      </rPr>
      <t>It is the applicant's responsibility to make sure that all required information has been provided and that all forms are property filled out.</t>
    </r>
  </si>
  <si>
    <t>Project Budget &amp; Cost Summary Forms - Guidance</t>
  </si>
  <si>
    <t>Revised 8-2024</t>
  </si>
  <si>
    <t xml:space="preserve"> Form HP-AR-a13 
Revised 08-2024
</t>
  </si>
  <si>
    <t>Total</t>
  </si>
  <si>
    <t>General Condition, Overhead, and Profit</t>
  </si>
  <si>
    <r>
      <rPr>
        <sz val="11"/>
        <color theme="1"/>
        <rFont val="Calibri"/>
        <family val="2"/>
      </rPr>
      <t xml:space="preserve">↑ </t>
    </r>
    <r>
      <rPr>
        <sz val="11"/>
        <color theme="1"/>
        <rFont val="Calibri"/>
        <family val="2"/>
        <scheme val="minor"/>
      </rPr>
      <t xml:space="preserve">Correct Error </t>
    </r>
    <r>
      <rPr>
        <sz val="11"/>
        <color theme="1"/>
        <rFont val="Calibri"/>
        <family val="2"/>
      </rPr>
      <t>↑</t>
    </r>
  </si>
  <si>
    <t>For the purpose of this form, "Eligible other costs" includes eligible site acquisition costs as entered in the Project Budget Form (HP-AR-a21).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</si>
</sst>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44" formatCode="_(&quot;$&quot;* #,##0.00_);_(&quot;$&quot;* \(#,##0.00\);_(&quot;$&quot;* &quot;-&quot;??_);_(@_)"/>
    <numFmt numFmtId="43" formatCode="_(* #,##0.00_);_(* \(#,##0.00\);_(* &quot;-&quot;??_);_(@_)"/>
    <numFmt numFmtId="164" formatCode="[$-409]mmmm\ d\,\ yyyy;@"/>
    <numFmt numFmtId="165" formatCode="_(&quot;$&quot;* #,##0_);_(&quot;$&quot;* \(#,##0\);_(&quot;$&quot;* &quot;-&quot;??_);_(@_)"/>
    <numFmt numFmtId="166" formatCode="_(* #,##0_);_(* \(#,##0\);_(* &quot;-&quot;??_);_(@_)"/>
    <numFmt numFmtId="167" formatCode="&quot;$&quot;#,##0"/>
    <numFmt numFmtId="168" formatCode="0.0%"/>
    <numFmt numFmtId="169" formatCode="#,##0;\-#,##0;&quot;-&quot;"/>
    <numFmt numFmtId="170" formatCode="#,##0.0"/>
    <numFmt numFmtId="171" formatCode="&quot;$&quot;#,##0;[Red]\(&quot;$&quot;#,##0\)"/>
    <numFmt numFmtId="172" formatCode="&quot;$&quot;#,##0.0;\(&quot;$&quot;#,##0.00\)"/>
    <numFmt numFmtId="173" formatCode="&quot;$&quot;#,##0.00;\(&quot;$&quot;#,##0.00\)"/>
    <numFmt numFmtId="174" formatCode="0.000&quot;  &quot;"/>
    <numFmt numFmtId="175" formatCode="mm/dd/yy"/>
    <numFmt numFmtId="176" formatCode="m/d/yyyy;@"/>
    <numFmt numFmtId="177" formatCode="&quot;$&quot;#,##0.00"/>
    <numFmt numFmtId="178" formatCode="0.00000000"/>
  </numFmts>
  <fonts count="67">
    <font>
      <sz val="11"/>
      <color theme="1"/>
      <name val="Calibri"/>
      <family val="2"/>
      <scheme val="minor"/>
    </font>
    <font>
      <sz val="11"/>
      <color theme="1"/>
      <name val="Calibri"/>
      <family val="2"/>
      <scheme val="minor"/>
    </font>
    <font>
      <sz val="12"/>
      <name val="Arial"/>
      <family val="2"/>
    </font>
    <font>
      <b/>
      <sz val="12"/>
      <color indexed="8"/>
      <name val="Arial"/>
      <family val="2"/>
    </font>
    <font>
      <sz val="10"/>
      <name val="Arial"/>
      <family val="2"/>
    </font>
    <font>
      <sz val="12"/>
      <color indexed="8"/>
      <name val="Arial"/>
      <family val="2"/>
    </font>
    <font>
      <u/>
      <sz val="11"/>
      <color theme="10"/>
      <name val="Calibri"/>
      <family val="2"/>
    </font>
    <font>
      <b/>
      <sz val="11"/>
      <name val="Arial"/>
      <family val="2"/>
    </font>
    <font>
      <b/>
      <sz val="14"/>
      <color indexed="8"/>
      <name val="Arial"/>
      <family val="2"/>
    </font>
    <font>
      <b/>
      <sz val="10"/>
      <color indexed="8"/>
      <name val="Arial"/>
      <family val="2"/>
    </font>
    <font>
      <b/>
      <sz val="10"/>
      <name val="Arial"/>
      <family val="2"/>
    </font>
    <font>
      <sz val="10"/>
      <color indexed="8"/>
      <name val="Arial"/>
      <family val="2"/>
    </font>
    <font>
      <b/>
      <sz val="9"/>
      <name val="Arial"/>
      <family val="2"/>
    </font>
    <font>
      <b/>
      <sz val="6"/>
      <name val="Arial"/>
      <family val="2"/>
    </font>
    <font>
      <sz val="9"/>
      <name val="Arial"/>
      <family val="2"/>
    </font>
    <font>
      <sz val="9"/>
      <color indexed="8"/>
      <name val="Arial"/>
      <family val="2"/>
    </font>
    <font>
      <b/>
      <sz val="9"/>
      <color indexed="8"/>
      <name val="Arial"/>
      <family val="2"/>
    </font>
    <font>
      <sz val="9"/>
      <color theme="0"/>
      <name val="Arial"/>
      <family val="2"/>
    </font>
    <font>
      <b/>
      <sz val="10"/>
      <color rgb="FFFF0000"/>
      <name val="Arial"/>
      <family val="2"/>
    </font>
    <font>
      <i/>
      <sz val="10"/>
      <color rgb="FFFF0000"/>
      <name val="Arial"/>
      <family val="2"/>
    </font>
    <font>
      <sz val="10"/>
      <color rgb="FFFF0000"/>
      <name val="Arial"/>
      <family val="2"/>
    </font>
    <font>
      <sz val="9"/>
      <name val="HLV"/>
    </font>
    <font>
      <sz val="10"/>
      <name val="HLV"/>
    </font>
    <font>
      <b/>
      <sz val="12"/>
      <name val="Times New Roman"/>
      <family val="1"/>
    </font>
    <font>
      <i/>
      <sz val="11"/>
      <name val="Arial"/>
      <family val="2"/>
    </font>
    <font>
      <sz val="8"/>
      <name val="Times New Roman"/>
      <family val="1"/>
    </font>
    <font>
      <b/>
      <u/>
      <sz val="12"/>
      <name val="Times New Roman"/>
      <family val="1"/>
    </font>
    <font>
      <sz val="12"/>
      <name val="Times New Roman"/>
      <family val="1"/>
    </font>
    <font>
      <sz val="10"/>
      <name val="MS Serif"/>
      <family val="1"/>
    </font>
    <font>
      <sz val="10"/>
      <color indexed="16"/>
      <name val="MS Serif"/>
      <family val="1"/>
    </font>
    <font>
      <sz val="8"/>
      <name val="Arial"/>
      <family val="2"/>
    </font>
    <font>
      <b/>
      <sz val="12"/>
      <name val="Arial"/>
      <family val="2"/>
    </font>
    <font>
      <b/>
      <sz val="14"/>
      <name val="Arial"/>
      <family val="2"/>
    </font>
    <font>
      <sz val="11"/>
      <name val="Arial"/>
      <family val="2"/>
    </font>
    <font>
      <u/>
      <sz val="10"/>
      <color indexed="12"/>
      <name val="Arial"/>
      <family val="2"/>
    </font>
    <font>
      <sz val="11"/>
      <color indexed="12"/>
      <name val="Arial"/>
      <family val="2"/>
    </font>
    <font>
      <sz val="8"/>
      <name val="Helv"/>
    </font>
    <font>
      <b/>
      <sz val="8"/>
      <color indexed="8"/>
      <name val="Helv"/>
    </font>
    <font>
      <sz val="10"/>
      <color theme="1"/>
      <name val="Arial"/>
      <family val="2"/>
    </font>
    <font>
      <sz val="8"/>
      <color indexed="8"/>
      <name val="Arial"/>
      <family val="2"/>
    </font>
    <font>
      <b/>
      <sz val="8"/>
      <color indexed="8"/>
      <name val="Arial"/>
      <family val="2"/>
    </font>
    <font>
      <sz val="9"/>
      <color rgb="FFFF0000"/>
      <name val="Arial"/>
      <family val="2"/>
    </font>
    <font>
      <b/>
      <sz val="16"/>
      <color indexed="8"/>
      <name val="Arial"/>
      <family val="2"/>
    </font>
    <font>
      <b/>
      <sz val="11"/>
      <color theme="1"/>
      <name val="Calibri"/>
      <family val="2"/>
      <scheme val="minor"/>
    </font>
    <font>
      <sz val="11"/>
      <color rgb="FFFF0000"/>
      <name val="Calibri"/>
      <family val="2"/>
      <scheme val="minor"/>
    </font>
    <font>
      <sz val="11"/>
      <color theme="0"/>
      <name val="Calibri"/>
      <family val="2"/>
      <scheme val="minor"/>
    </font>
    <font>
      <sz val="8"/>
      <color rgb="FF000000"/>
      <name val="Segoe UI"/>
      <family val="2"/>
    </font>
    <font>
      <sz val="10"/>
      <color theme="1"/>
      <name val="Calibri"/>
      <family val="2"/>
    </font>
    <font>
      <b/>
      <sz val="14"/>
      <color theme="1"/>
      <name val="Calibri"/>
      <family val="2"/>
      <scheme val="minor"/>
    </font>
    <font>
      <b/>
      <sz val="11"/>
      <color rgb="FFFF0000"/>
      <name val="Calibri"/>
      <family val="2"/>
      <scheme val="minor"/>
    </font>
    <font>
      <b/>
      <sz val="13"/>
      <color theme="1"/>
      <name val="Calibri"/>
      <family val="2"/>
      <scheme val="minor"/>
    </font>
    <font>
      <sz val="9"/>
      <color theme="1"/>
      <name val="Calibri"/>
      <family val="2"/>
      <scheme val="minor"/>
    </font>
    <font>
      <sz val="8"/>
      <color theme="1"/>
      <name val="Calibri"/>
      <family val="2"/>
      <scheme val="minor"/>
    </font>
    <font>
      <b/>
      <sz val="11"/>
      <name val="Calibri"/>
      <family val="2"/>
      <scheme val="minor"/>
    </font>
    <font>
      <sz val="8"/>
      <color rgb="FFFF0000"/>
      <name val="Calibri"/>
      <family val="2"/>
      <scheme val="minor"/>
    </font>
    <font>
      <sz val="12"/>
      <color theme="1"/>
      <name val="Times New Roman"/>
      <family val="1"/>
    </font>
    <font>
      <b/>
      <u/>
      <sz val="14"/>
      <color rgb="FFFF0000"/>
      <name val="Calibri"/>
      <family val="2"/>
      <scheme val="minor"/>
    </font>
    <font>
      <sz val="5"/>
      <color theme="1"/>
      <name val="Times New Roman"/>
      <family val="1"/>
    </font>
    <font>
      <b/>
      <sz val="14"/>
      <name val="Calibri"/>
      <family val="2"/>
      <scheme val="minor"/>
    </font>
    <font>
      <sz val="11"/>
      <name val="Calibri"/>
      <family val="2"/>
      <scheme val="minor"/>
    </font>
    <font>
      <b/>
      <u/>
      <sz val="11"/>
      <color rgb="FFFF0000"/>
      <name val="Calibri"/>
      <family val="2"/>
      <scheme val="minor"/>
    </font>
    <font>
      <sz val="8"/>
      <color theme="1"/>
      <name val="Cambria"/>
      <family val="2"/>
      <scheme val="major"/>
    </font>
    <font>
      <sz val="11"/>
      <color theme="1"/>
      <name val="Calibri"/>
      <family val="2"/>
    </font>
    <font>
      <sz val="6"/>
      <name val="Arial"/>
      <family val="2"/>
    </font>
    <font>
      <sz val="10"/>
      <color theme="0"/>
      <name val="Arial"/>
      <family val="2"/>
    </font>
    <font>
      <b/>
      <sz val="10"/>
      <name val="Calibri"/>
      <family val="2"/>
    </font>
    <font>
      <sz val="16"/>
      <color rgb="FF000000"/>
      <name val="Arial"/>
      <family val="2"/>
    </font>
  </fonts>
  <fills count="11">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rgb="FFD8F39B"/>
        <bgColor indexed="64"/>
      </patternFill>
    </fill>
    <fill>
      <patternFill patternType="solid">
        <fgColor rgb="FFC9EE76"/>
        <bgColor indexed="64"/>
      </patternFill>
    </fill>
    <fill>
      <patternFill patternType="solid">
        <fgColor theme="2" tint="-9.9978637043366805E-2"/>
        <bgColor indexed="64"/>
      </patternFill>
    </fill>
  </fills>
  <borders count="7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thin">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left style="thin">
        <color indexed="64"/>
      </left>
      <right/>
      <top/>
      <bottom/>
      <diagonal/>
    </border>
    <border>
      <left style="medium">
        <color auto="1"/>
      </left>
      <right style="thin">
        <color auto="1"/>
      </right>
      <top style="medium">
        <color auto="1"/>
      </top>
      <bottom style="thin">
        <color auto="1"/>
      </bottom>
      <diagonal/>
    </border>
    <border>
      <left style="thin">
        <color auto="1"/>
      </left>
      <right style="medium">
        <color indexed="64"/>
      </right>
      <top style="medium">
        <color auto="1"/>
      </top>
      <bottom style="thin">
        <color auto="1"/>
      </bottom>
      <diagonal/>
    </border>
    <border>
      <left style="medium">
        <color auto="1"/>
      </left>
      <right style="thin">
        <color auto="1"/>
      </right>
      <top style="thin">
        <color auto="1"/>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thin">
        <color indexed="64"/>
      </right>
      <top/>
      <bottom style="double">
        <color indexed="64"/>
      </bottom>
      <diagonal/>
    </border>
  </borders>
  <cellStyleXfs count="44">
    <xf numFmtId="0" fontId="0" fillId="0" borderId="0"/>
    <xf numFmtId="0" fontId="2" fillId="0" borderId="0"/>
    <xf numFmtId="0" fontId="4"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3" fillId="0" borderId="0">
      <alignment horizontal="left"/>
    </xf>
    <xf numFmtId="0" fontId="24" fillId="0" borderId="14" applyNumberFormat="0" applyFill="0" applyAlignment="0">
      <alignment horizontal="center" vertical="center"/>
    </xf>
    <xf numFmtId="169" fontId="11" fillId="0" borderId="0" applyFill="0" applyBorder="0" applyAlignment="0"/>
    <xf numFmtId="0" fontId="25" fillId="0" borderId="15">
      <alignment horizontal="center"/>
    </xf>
    <xf numFmtId="0" fontId="26" fillId="0" borderId="0">
      <alignment horizontal="left"/>
    </xf>
    <xf numFmtId="3" fontId="27" fillId="0" borderId="0">
      <alignment horizontal="right"/>
    </xf>
    <xf numFmtId="170" fontId="27" fillId="0" borderId="0">
      <alignment horizontal="right"/>
    </xf>
    <xf numFmtId="4" fontId="27" fillId="0" borderId="0">
      <alignment horizontal="right"/>
    </xf>
    <xf numFmtId="0" fontId="28" fillId="0" borderId="0" applyNumberFormat="0" applyAlignment="0">
      <alignment horizontal="left"/>
    </xf>
    <xf numFmtId="171" fontId="27" fillId="0" borderId="0">
      <alignment horizontal="right"/>
    </xf>
    <xf numFmtId="172" fontId="27" fillId="0" borderId="0">
      <alignment horizontal="right"/>
    </xf>
    <xf numFmtId="173" fontId="27" fillId="0" borderId="0">
      <alignment horizontal="right"/>
    </xf>
    <xf numFmtId="0" fontId="29" fillId="0" borderId="0" applyNumberFormat="0" applyAlignment="0">
      <alignment horizontal="left"/>
    </xf>
    <xf numFmtId="38" fontId="30" fillId="3" borderId="0" applyNumberFormat="0" applyBorder="0" applyAlignment="0" applyProtection="0"/>
    <xf numFmtId="0" fontId="31" fillId="0" borderId="16" applyNumberFormat="0" applyAlignment="0" applyProtection="0">
      <alignment horizontal="left" vertical="center"/>
    </xf>
    <xf numFmtId="0" fontId="31" fillId="0" borderId="2">
      <alignment horizontal="left" vertical="center"/>
    </xf>
    <xf numFmtId="0" fontId="32" fillId="0" borderId="17"/>
    <xf numFmtId="5" fontId="31" fillId="0" borderId="0">
      <alignment horizontal="left" vertical="center"/>
    </xf>
    <xf numFmtId="5" fontId="33" fillId="0" borderId="0">
      <alignment horizontal="left" vertical="center"/>
    </xf>
    <xf numFmtId="0" fontId="34" fillId="0" borderId="0" applyNumberFormat="0" applyFill="0" applyBorder="0" applyAlignment="0" applyProtection="0">
      <alignment vertical="top"/>
      <protection locked="0"/>
    </xf>
    <xf numFmtId="10" fontId="30" fillId="4" borderId="3" applyNumberFormat="0" applyBorder="0" applyAlignment="0" applyProtection="0"/>
    <xf numFmtId="5" fontId="35" fillId="2" borderId="18" applyNumberFormat="0">
      <alignment horizontal="left" vertical="center"/>
      <protection locked="0"/>
    </xf>
    <xf numFmtId="174" fontId="4" fillId="0" borderId="0"/>
    <xf numFmtId="0" fontId="1" fillId="0" borderId="0"/>
    <xf numFmtId="1" fontId="27" fillId="0" borderId="0">
      <alignment horizontal="right"/>
    </xf>
    <xf numFmtId="9" fontId="27" fillId="0" borderId="0">
      <alignment horizontal="right"/>
    </xf>
    <xf numFmtId="168" fontId="27" fillId="0" borderId="0">
      <alignment horizontal="right"/>
    </xf>
    <xf numFmtId="10" fontId="27" fillId="0" borderId="0">
      <alignment horizontal="right"/>
    </xf>
    <xf numFmtId="10" fontId="4" fillId="0" borderId="0" applyFont="0" applyFill="0" applyBorder="0" applyAlignment="0" applyProtection="0"/>
    <xf numFmtId="175" fontId="36" fillId="0" borderId="0" applyNumberFormat="0" applyFill="0" applyBorder="0" applyAlignment="0" applyProtection="0">
      <alignment horizontal="left"/>
    </xf>
    <xf numFmtId="5" fontId="33" fillId="0" borderId="0">
      <alignment horizontal="right" vertical="center" wrapText="1"/>
    </xf>
    <xf numFmtId="40" fontId="37" fillId="0" borderId="0" applyBorder="0">
      <alignment horizontal="right"/>
    </xf>
    <xf numFmtId="0" fontId="7" fillId="3" borderId="19">
      <alignment horizontal="center" wrapText="1"/>
    </xf>
    <xf numFmtId="44" fontId="1" fillId="0" borderId="0" applyFont="0" applyFill="0" applyBorder="0" applyAlignment="0" applyProtection="0"/>
  </cellStyleXfs>
  <cellXfs count="413">
    <xf numFmtId="0" fontId="0" fillId="0" borderId="0" xfId="0"/>
    <xf numFmtId="9" fontId="41" fillId="6" borderId="3" xfId="8" applyFont="1" applyFill="1" applyBorder="1" applyAlignment="1" applyProtection="1">
      <alignment horizontal="center"/>
      <protection locked="0"/>
    </xf>
    <xf numFmtId="9" fontId="41" fillId="6" borderId="5" xfId="8" applyFont="1" applyFill="1" applyBorder="1" applyAlignment="1" applyProtection="1">
      <alignment horizontal="center"/>
      <protection locked="0"/>
    </xf>
    <xf numFmtId="168" fontId="41" fillId="6" borderId="26" xfId="8" applyNumberFormat="1" applyFont="1" applyFill="1" applyBorder="1" applyAlignment="1" applyProtection="1">
      <alignment horizontal="center"/>
      <protection locked="0"/>
    </xf>
    <xf numFmtId="0" fontId="42" fillId="0" borderId="0" xfId="1" applyNumberFormat="1" applyFont="1" applyFill="1" applyBorder="1" applyAlignment="1" applyProtection="1">
      <alignment horizontal="right" vertical="center"/>
      <protection hidden="1"/>
    </xf>
    <xf numFmtId="0" fontId="42" fillId="0" borderId="0" xfId="1" applyNumberFormat="1" applyFont="1" applyFill="1" applyBorder="1" applyAlignment="1" applyProtection="1">
      <alignment vertical="center"/>
      <protection hidden="1"/>
    </xf>
    <xf numFmtId="0" fontId="11" fillId="0" borderId="0" xfId="1" applyNumberFormat="1" applyFont="1" applyFill="1" applyBorder="1" applyAlignment="1" applyProtection="1">
      <alignment horizontal="right" vertical="top"/>
      <protection hidden="1"/>
    </xf>
    <xf numFmtId="0" fontId="4" fillId="0" borderId="0" xfId="2" applyFont="1" applyBorder="1" applyAlignment="1" applyProtection="1">
      <alignment vertical="center"/>
      <protection hidden="1"/>
    </xf>
    <xf numFmtId="0" fontId="3" fillId="0" borderId="0" xfId="1" applyNumberFormat="1" applyFont="1" applyFill="1" applyBorder="1" applyAlignment="1" applyProtection="1">
      <alignment horizontal="center" vertical="top"/>
      <protection hidden="1"/>
    </xf>
    <xf numFmtId="0" fontId="4" fillId="0" borderId="0" xfId="2" applyFont="1" applyBorder="1" applyProtection="1">
      <protection hidden="1"/>
    </xf>
    <xf numFmtId="49" fontId="5" fillId="0" borderId="0" xfId="1" applyNumberFormat="1" applyFont="1" applyFill="1" applyBorder="1" applyAlignment="1" applyProtection="1">
      <alignment horizontal="left" vertical="top"/>
      <protection hidden="1"/>
    </xf>
    <xf numFmtId="49" fontId="3" fillId="0" borderId="0" xfId="1" applyNumberFormat="1" applyFont="1" applyFill="1" applyBorder="1" applyAlignment="1" applyProtection="1">
      <alignment horizontal="right" vertical="top"/>
      <protection hidden="1"/>
    </xf>
    <xf numFmtId="0" fontId="3" fillId="0" borderId="0" xfId="1" applyNumberFormat="1" applyFont="1" applyFill="1" applyBorder="1" applyAlignment="1" applyProtection="1">
      <alignment horizontal="right"/>
      <protection hidden="1"/>
    </xf>
    <xf numFmtId="164" fontId="3" fillId="0" borderId="0" xfId="1" applyNumberFormat="1" applyFont="1" applyFill="1" applyBorder="1" applyAlignment="1" applyProtection="1">
      <alignment horizontal="left"/>
      <protection hidden="1"/>
    </xf>
    <xf numFmtId="49" fontId="5" fillId="0" borderId="0" xfId="1" applyNumberFormat="1" applyFont="1" applyFill="1" applyBorder="1" applyAlignment="1" applyProtection="1">
      <protection hidden="1"/>
    </xf>
    <xf numFmtId="49" fontId="5" fillId="0" borderId="0" xfId="1" applyNumberFormat="1" applyFont="1" applyFill="1" applyBorder="1" applyAlignment="1" applyProtection="1">
      <alignment horizontal="centerContinuous"/>
      <protection hidden="1"/>
    </xf>
    <xf numFmtId="0" fontId="9" fillId="0" borderId="0" xfId="1" applyNumberFormat="1" applyFont="1" applyFill="1" applyBorder="1" applyAlignment="1" applyProtection="1">
      <alignment horizontal="right"/>
      <protection hidden="1"/>
    </xf>
    <xf numFmtId="0" fontId="4" fillId="0" borderId="34" xfId="2" applyFont="1" applyBorder="1" applyProtection="1">
      <protection hidden="1"/>
    </xf>
    <xf numFmtId="9" fontId="4" fillId="0" borderId="0" xfId="4" applyFont="1" applyFill="1" applyBorder="1" applyAlignment="1" applyProtection="1">
      <protection hidden="1"/>
    </xf>
    <xf numFmtId="165" fontId="4" fillId="0" borderId="0" xfId="5" applyNumberFormat="1" applyFont="1" applyFill="1" applyBorder="1" applyAlignment="1" applyProtection="1">
      <protection hidden="1"/>
    </xf>
    <xf numFmtId="0" fontId="9" fillId="0" borderId="0" xfId="1" applyNumberFormat="1" applyFont="1" applyFill="1" applyBorder="1" applyAlignment="1" applyProtection="1">
      <protection hidden="1"/>
    </xf>
    <xf numFmtId="0" fontId="4" fillId="0" borderId="33" xfId="2" applyFont="1" applyBorder="1" applyProtection="1">
      <protection hidden="1"/>
    </xf>
    <xf numFmtId="0" fontId="10" fillId="0" borderId="0" xfId="2" applyFont="1" applyFill="1" applyBorder="1" applyAlignment="1" applyProtection="1">
      <alignment horizontal="left"/>
      <protection hidden="1"/>
    </xf>
    <xf numFmtId="0" fontId="11" fillId="0" borderId="0" xfId="1" applyNumberFormat="1" applyFont="1" applyFill="1" applyBorder="1" applyAlignment="1" applyProtection="1">
      <alignment horizontal="right"/>
      <protection hidden="1"/>
    </xf>
    <xf numFmtId="0" fontId="11" fillId="0" borderId="0" xfId="1" applyNumberFormat="1" applyFont="1" applyFill="1" applyBorder="1" applyAlignment="1" applyProtection="1">
      <protection hidden="1"/>
    </xf>
    <xf numFmtId="0" fontId="9" fillId="0" borderId="0" xfId="1" applyNumberFormat="1" applyFont="1" applyFill="1" applyBorder="1" applyAlignment="1" applyProtection="1">
      <alignment horizontal="center" vertical="center" wrapText="1"/>
      <protection hidden="1"/>
    </xf>
    <xf numFmtId="165" fontId="10" fillId="0" borderId="0" xfId="5" applyNumberFormat="1" applyFont="1" applyFill="1" applyBorder="1" applyAlignment="1" applyProtection="1">
      <alignment horizontal="center"/>
      <protection hidden="1"/>
    </xf>
    <xf numFmtId="166" fontId="9" fillId="0" borderId="0" xfId="6" applyNumberFormat="1" applyFont="1" applyFill="1" applyBorder="1" applyAlignment="1" applyProtection="1">
      <alignment horizontal="center"/>
      <protection hidden="1"/>
    </xf>
    <xf numFmtId="165" fontId="9" fillId="0" borderId="0" xfId="5" applyNumberFormat="1" applyFont="1" applyFill="1" applyBorder="1" applyAlignment="1" applyProtection="1">
      <alignment horizontal="center"/>
      <protection hidden="1"/>
    </xf>
    <xf numFmtId="9" fontId="12" fillId="5" borderId="0" xfId="4" applyFont="1" applyFill="1" applyBorder="1" applyAlignment="1" applyProtection="1">
      <alignment horizontal="centerContinuous"/>
      <protection hidden="1"/>
    </xf>
    <xf numFmtId="9" fontId="10" fillId="5" borderId="0" xfId="4" applyFont="1" applyFill="1" applyBorder="1" applyAlignment="1" applyProtection="1">
      <alignment horizontal="left"/>
      <protection hidden="1"/>
    </xf>
    <xf numFmtId="9" fontId="12" fillId="5" borderId="0" xfId="4" applyFont="1" applyFill="1" applyBorder="1" applyAlignment="1" applyProtection="1">
      <alignment horizontal="center"/>
      <protection hidden="1"/>
    </xf>
    <xf numFmtId="9" fontId="12" fillId="0" borderId="0" xfId="4" applyFont="1" applyFill="1" applyBorder="1" applyAlignment="1" applyProtection="1">
      <alignment horizontal="center"/>
      <protection hidden="1"/>
    </xf>
    <xf numFmtId="165" fontId="10" fillId="0" borderId="0" xfId="5" applyNumberFormat="1" applyFont="1" applyFill="1" applyBorder="1" applyAlignment="1" applyProtection="1">
      <protection hidden="1"/>
    </xf>
    <xf numFmtId="166" fontId="9" fillId="0" borderId="0" xfId="6" applyNumberFormat="1" applyFont="1" applyFill="1" applyBorder="1" applyAlignment="1" applyProtection="1">
      <protection hidden="1"/>
    </xf>
    <xf numFmtId="0" fontId="11" fillId="0" borderId="0" xfId="1" applyNumberFormat="1" applyFont="1" applyFill="1" applyBorder="1" applyAlignment="1" applyProtection="1">
      <alignment horizontal="center"/>
      <protection hidden="1"/>
    </xf>
    <xf numFmtId="0" fontId="9" fillId="5" borderId="0" xfId="1" applyNumberFormat="1" applyFont="1" applyFill="1" applyBorder="1" applyAlignment="1" applyProtection="1">
      <protection hidden="1"/>
    </xf>
    <xf numFmtId="9" fontId="13" fillId="5" borderId="0" xfId="4" applyFont="1" applyFill="1" applyBorder="1" applyAlignment="1" applyProtection="1">
      <alignment horizontal="left" wrapText="1"/>
      <protection hidden="1"/>
    </xf>
    <xf numFmtId="165" fontId="12" fillId="5" borderId="0" xfId="5" applyNumberFormat="1" applyFont="1" applyFill="1" applyBorder="1" applyProtection="1">
      <protection hidden="1"/>
    </xf>
    <xf numFmtId="166" fontId="12" fillId="5" borderId="0" xfId="6" applyNumberFormat="1" applyFont="1" applyFill="1" applyBorder="1" applyProtection="1">
      <protection hidden="1"/>
    </xf>
    <xf numFmtId="165" fontId="10" fillId="5" borderId="0" xfId="5" applyNumberFormat="1" applyFont="1" applyFill="1" applyBorder="1" applyProtection="1">
      <protection hidden="1"/>
    </xf>
    <xf numFmtId="165" fontId="10" fillId="0" borderId="0" xfId="5" applyNumberFormat="1" applyFont="1" applyFill="1" applyBorder="1" applyProtection="1">
      <protection hidden="1"/>
    </xf>
    <xf numFmtId="165" fontId="11" fillId="5" borderId="0" xfId="5" applyNumberFormat="1" applyFont="1" applyFill="1" applyBorder="1" applyAlignment="1" applyProtection="1">
      <protection hidden="1"/>
    </xf>
    <xf numFmtId="0" fontId="10" fillId="0" borderId="0" xfId="2" applyFont="1" applyBorder="1" applyProtection="1">
      <protection hidden="1"/>
    </xf>
    <xf numFmtId="0" fontId="11" fillId="0" borderId="0" xfId="1" applyNumberFormat="1" applyFont="1" applyFill="1" applyBorder="1" applyAlignment="1" applyProtection="1">
      <alignment horizontal="left" indent="1"/>
      <protection hidden="1"/>
    </xf>
    <xf numFmtId="44" fontId="11" fillId="0" borderId="20" xfId="43" applyFont="1" applyFill="1" applyBorder="1" applyAlignment="1" applyProtection="1">
      <protection hidden="1"/>
    </xf>
    <xf numFmtId="165" fontId="11" fillId="0" borderId="21" xfId="5" applyNumberFormat="1" applyFont="1" applyFill="1" applyBorder="1" applyAlignment="1" applyProtection="1">
      <protection hidden="1"/>
    </xf>
    <xf numFmtId="165" fontId="14" fillId="0" borderId="0" xfId="5" applyNumberFormat="1" applyFont="1" applyFill="1" applyBorder="1" applyAlignment="1" applyProtection="1">
      <protection hidden="1"/>
    </xf>
    <xf numFmtId="165" fontId="11" fillId="0" borderId="0" xfId="5" applyNumberFormat="1" applyFont="1" applyFill="1" applyBorder="1" applyAlignment="1" applyProtection="1">
      <protection hidden="1"/>
    </xf>
    <xf numFmtId="44" fontId="14" fillId="0" borderId="0" xfId="5" applyNumberFormat="1" applyFont="1" applyFill="1" applyBorder="1" applyAlignment="1" applyProtection="1">
      <protection hidden="1"/>
    </xf>
    <xf numFmtId="0" fontId="11" fillId="0" borderId="4" xfId="1" applyNumberFormat="1" applyFont="1" applyFill="1" applyBorder="1" applyAlignment="1" applyProtection="1">
      <alignment horizontal="left" indent="1"/>
      <protection hidden="1"/>
    </xf>
    <xf numFmtId="44" fontId="14" fillId="0" borderId="4" xfId="5" applyNumberFormat="1" applyFont="1" applyFill="1" applyBorder="1" applyAlignment="1" applyProtection="1">
      <protection hidden="1"/>
    </xf>
    <xf numFmtId="165" fontId="16" fillId="0" borderId="0" xfId="5" applyNumberFormat="1" applyFont="1" applyFill="1" applyBorder="1" applyAlignment="1" applyProtection="1">
      <protection hidden="1"/>
    </xf>
    <xf numFmtId="44" fontId="10" fillId="8" borderId="0" xfId="43" applyNumberFormat="1" applyFont="1" applyFill="1" applyBorder="1" applyProtection="1">
      <protection hidden="1"/>
    </xf>
    <xf numFmtId="44" fontId="9" fillId="8" borderId="0" xfId="5" applyNumberFormat="1" applyFont="1" applyFill="1" applyBorder="1" applyAlignment="1" applyProtection="1">
      <protection hidden="1"/>
    </xf>
    <xf numFmtId="165" fontId="9" fillId="0" borderId="0" xfId="5" applyNumberFormat="1" applyFont="1" applyFill="1" applyBorder="1" applyAlignment="1" applyProtection="1">
      <protection hidden="1"/>
    </xf>
    <xf numFmtId="9" fontId="14" fillId="0" borderId="0" xfId="4" applyFont="1" applyFill="1" applyBorder="1" applyAlignment="1" applyProtection="1">
      <alignment horizontal="center"/>
      <protection hidden="1"/>
    </xf>
    <xf numFmtId="166" fontId="15" fillId="0" borderId="0" xfId="6" applyNumberFormat="1" applyFont="1" applyFill="1" applyBorder="1" applyAlignment="1" applyProtection="1">
      <protection hidden="1"/>
    </xf>
    <xf numFmtId="9" fontId="14" fillId="5" borderId="0" xfId="4" applyFont="1" applyFill="1" applyBorder="1" applyAlignment="1" applyProtection="1">
      <alignment horizontal="center"/>
      <protection hidden="1"/>
    </xf>
    <xf numFmtId="165" fontId="14" fillId="5" borderId="0" xfId="5" applyNumberFormat="1" applyFont="1" applyFill="1" applyBorder="1" applyAlignment="1" applyProtection="1">
      <protection hidden="1"/>
    </xf>
    <xf numFmtId="166" fontId="15" fillId="5" borderId="0" xfId="6" applyNumberFormat="1" applyFont="1" applyFill="1" applyBorder="1" applyAlignment="1" applyProtection="1">
      <protection hidden="1"/>
    </xf>
    <xf numFmtId="9" fontId="14" fillId="0" borderId="0" xfId="4" quotePrefix="1" applyFont="1" applyFill="1" applyBorder="1" applyAlignment="1" applyProtection="1">
      <alignment horizontal="center"/>
      <protection hidden="1"/>
    </xf>
    <xf numFmtId="44" fontId="15" fillId="0" borderId="0" xfId="43" applyNumberFormat="1" applyFont="1" applyFill="1" applyBorder="1" applyAlignment="1" applyProtection="1">
      <protection hidden="1"/>
    </xf>
    <xf numFmtId="44" fontId="11" fillId="0" borderId="0" xfId="5" applyNumberFormat="1" applyFont="1" applyFill="1" applyBorder="1" applyAlignment="1" applyProtection="1">
      <protection hidden="1"/>
    </xf>
    <xf numFmtId="0" fontId="11" fillId="0" borderId="0" xfId="1" applyNumberFormat="1" applyFont="1" applyFill="1" applyBorder="1" applyAlignment="1" applyProtection="1">
      <alignment horizontal="left" indent="2"/>
      <protection hidden="1"/>
    </xf>
    <xf numFmtId="44" fontId="16" fillId="0" borderId="0" xfId="5" applyNumberFormat="1" applyFont="1" applyFill="1" applyBorder="1" applyAlignment="1" applyProtection="1">
      <protection hidden="1"/>
    </xf>
    <xf numFmtId="44" fontId="10" fillId="8" borderId="0" xfId="43" applyNumberFormat="1" applyFont="1" applyFill="1" applyBorder="1" applyAlignment="1" applyProtection="1">
      <protection hidden="1"/>
    </xf>
    <xf numFmtId="0" fontId="11" fillId="7" borderId="0" xfId="1" applyNumberFormat="1" applyFont="1" applyFill="1" applyBorder="1" applyAlignment="1" applyProtection="1">
      <alignment horizontal="left" indent="1"/>
      <protection hidden="1"/>
    </xf>
    <xf numFmtId="10" fontId="14" fillId="7" borderId="0" xfId="4" applyNumberFormat="1" applyFont="1" applyFill="1" applyBorder="1" applyAlignment="1" applyProtection="1">
      <alignment horizontal="center"/>
      <protection hidden="1"/>
    </xf>
    <xf numFmtId="165" fontId="17" fillId="7" borderId="0" xfId="4" applyNumberFormat="1" applyFont="1" applyFill="1" applyBorder="1" applyAlignment="1" applyProtection="1">
      <protection hidden="1"/>
    </xf>
    <xf numFmtId="166" fontId="17" fillId="7" borderId="0" xfId="6" applyNumberFormat="1" applyFont="1" applyFill="1" applyBorder="1" applyAlignment="1" applyProtection="1">
      <protection hidden="1"/>
    </xf>
    <xf numFmtId="165" fontId="4" fillId="7" borderId="0" xfId="5" applyNumberFormat="1" applyFont="1" applyFill="1" applyBorder="1" applyAlignment="1" applyProtection="1">
      <protection hidden="1"/>
    </xf>
    <xf numFmtId="165" fontId="11" fillId="7" borderId="0" xfId="5" applyNumberFormat="1" applyFont="1" applyFill="1" applyBorder="1" applyAlignment="1" applyProtection="1">
      <protection hidden="1"/>
    </xf>
    <xf numFmtId="165" fontId="17" fillId="0" borderId="0" xfId="4" applyNumberFormat="1" applyFont="1" applyFill="1" applyBorder="1" applyAlignment="1" applyProtection="1">
      <protection hidden="1"/>
    </xf>
    <xf numFmtId="10" fontId="14" fillId="0" borderId="0" xfId="4" applyNumberFormat="1" applyFont="1" applyFill="1" applyBorder="1" applyAlignment="1" applyProtection="1">
      <alignment horizontal="center"/>
      <protection hidden="1"/>
    </xf>
    <xf numFmtId="167" fontId="14" fillId="0" borderId="0" xfId="4" applyNumberFormat="1" applyFont="1" applyFill="1" applyBorder="1" applyAlignment="1" applyProtection="1">
      <protection hidden="1"/>
    </xf>
    <xf numFmtId="0" fontId="11" fillId="0" borderId="4" xfId="1" applyNumberFormat="1" applyFont="1" applyFill="1" applyBorder="1" applyAlignment="1" applyProtection="1">
      <alignment horizontal="left" indent="2"/>
      <protection hidden="1"/>
    </xf>
    <xf numFmtId="167" fontId="14" fillId="0" borderId="4" xfId="4" applyNumberFormat="1" applyFont="1" applyFill="1" applyBorder="1" applyAlignment="1" applyProtection="1">
      <protection hidden="1"/>
    </xf>
    <xf numFmtId="166" fontId="14" fillId="0" borderId="0" xfId="6" applyNumberFormat="1" applyFont="1" applyFill="1" applyBorder="1" applyAlignment="1" applyProtection="1">
      <protection hidden="1"/>
    </xf>
    <xf numFmtId="165" fontId="16" fillId="0" borderId="4" xfId="5" applyNumberFormat="1" applyFont="1" applyFill="1" applyBorder="1" applyAlignment="1" applyProtection="1">
      <protection hidden="1"/>
    </xf>
    <xf numFmtId="0" fontId="14" fillId="0" borderId="0" xfId="2" applyFont="1" applyBorder="1" applyProtection="1">
      <protection hidden="1"/>
    </xf>
    <xf numFmtId="0" fontId="4" fillId="0" borderId="0" xfId="2" applyFont="1" applyFill="1" applyBorder="1" applyProtection="1">
      <protection hidden="1"/>
    </xf>
    <xf numFmtId="165" fontId="12" fillId="0" borderId="0" xfId="5" applyNumberFormat="1" applyFont="1" applyFill="1" applyBorder="1" applyAlignment="1" applyProtection="1">
      <protection hidden="1"/>
    </xf>
    <xf numFmtId="165" fontId="12" fillId="5" borderId="0" xfId="5" applyNumberFormat="1" applyFont="1" applyFill="1" applyBorder="1" applyAlignment="1" applyProtection="1">
      <alignment horizontal="center"/>
      <protection hidden="1"/>
    </xf>
    <xf numFmtId="166" fontId="16" fillId="5" borderId="0" xfId="6" applyNumberFormat="1" applyFont="1" applyFill="1" applyBorder="1" applyAlignment="1" applyProtection="1">
      <alignment horizontal="center"/>
      <protection hidden="1"/>
    </xf>
    <xf numFmtId="165" fontId="9" fillId="0" borderId="0" xfId="7" applyNumberFormat="1" applyFont="1" applyFill="1" applyBorder="1" applyAlignment="1" applyProtection="1">
      <protection hidden="1"/>
    </xf>
    <xf numFmtId="165" fontId="18" fillId="0" borderId="0" xfId="2" applyNumberFormat="1" applyFont="1" applyBorder="1" applyAlignment="1" applyProtection="1">
      <alignment horizontal="center"/>
      <protection hidden="1"/>
    </xf>
    <xf numFmtId="165" fontId="10" fillId="0" borderId="0" xfId="2" applyNumberFormat="1" applyFont="1" applyBorder="1" applyProtection="1">
      <protection hidden="1"/>
    </xf>
    <xf numFmtId="165" fontId="9" fillId="0" borderId="0" xfId="5" applyNumberFormat="1" applyFont="1" applyFill="1" applyBorder="1" applyAlignment="1" applyProtection="1">
      <alignment horizontal="right"/>
      <protection hidden="1"/>
    </xf>
    <xf numFmtId="0" fontId="19" fillId="0" borderId="0" xfId="2" applyFont="1" applyBorder="1" applyProtection="1">
      <protection hidden="1"/>
    </xf>
    <xf numFmtId="0" fontId="18" fillId="0" borderId="0" xfId="2" applyFont="1" applyBorder="1" applyAlignment="1" applyProtection="1">
      <alignment horizontal="center"/>
      <protection hidden="1"/>
    </xf>
    <xf numFmtId="0" fontId="18" fillId="0" borderId="0" xfId="2" applyFont="1" applyBorder="1" applyProtection="1">
      <protection hidden="1"/>
    </xf>
    <xf numFmtId="165" fontId="10" fillId="0" borderId="0" xfId="7" applyNumberFormat="1" applyFont="1" applyBorder="1" applyProtection="1">
      <protection hidden="1"/>
    </xf>
    <xf numFmtId="0" fontId="9" fillId="0" borderId="0" xfId="1" applyNumberFormat="1" applyFont="1" applyFill="1" applyBorder="1" applyAlignment="1" applyProtection="1">
      <alignment horizontal="left" indent="1"/>
      <protection hidden="1"/>
    </xf>
    <xf numFmtId="0" fontId="4" fillId="0" borderId="0" xfId="2" applyFont="1" applyBorder="1" applyAlignment="1" applyProtection="1">
      <protection hidden="1"/>
    </xf>
    <xf numFmtId="165" fontId="16" fillId="0" borderId="8" xfId="7" applyNumberFormat="1" applyFont="1" applyFill="1" applyBorder="1" applyAlignment="1" applyProtection="1">
      <protection hidden="1"/>
    </xf>
    <xf numFmtId="0" fontId="12" fillId="0" borderId="9" xfId="2" applyFont="1" applyBorder="1" applyProtection="1">
      <protection hidden="1"/>
    </xf>
    <xf numFmtId="9" fontId="14" fillId="0" borderId="0" xfId="8" applyFont="1" applyFill="1" applyBorder="1" applyAlignment="1" applyProtection="1">
      <alignment horizontal="center"/>
      <protection hidden="1"/>
    </xf>
    <xf numFmtId="165" fontId="11" fillId="0" borderId="0" xfId="7" applyNumberFormat="1" applyFont="1" applyFill="1" applyBorder="1" applyAlignment="1" applyProtection="1">
      <protection hidden="1"/>
    </xf>
    <xf numFmtId="165" fontId="11" fillId="0" borderId="10" xfId="7" applyNumberFormat="1" applyFont="1" applyFill="1" applyBorder="1" applyAlignment="1" applyProtection="1">
      <alignment horizontal="right"/>
      <protection hidden="1"/>
    </xf>
    <xf numFmtId="44" fontId="4" fillId="8" borderId="11" xfId="2" applyNumberFormat="1" applyFont="1" applyFill="1" applyBorder="1" applyAlignment="1" applyProtection="1">
      <alignment horizontal="right" vertical="center"/>
      <protection hidden="1"/>
    </xf>
    <xf numFmtId="44" fontId="4" fillId="9" borderId="11" xfId="2" applyNumberFormat="1" applyFont="1" applyFill="1" applyBorder="1" applyAlignment="1" applyProtection="1">
      <alignment vertical="center"/>
      <protection hidden="1"/>
    </xf>
    <xf numFmtId="165" fontId="11" fillId="0" borderId="0" xfId="7" applyNumberFormat="1" applyFont="1" applyFill="1" applyBorder="1" applyAlignment="1" applyProtection="1">
      <alignment horizontal="left" vertical="center"/>
      <protection hidden="1"/>
    </xf>
    <xf numFmtId="165" fontId="11" fillId="0" borderId="12" xfId="5" applyNumberFormat="1" applyFont="1" applyFill="1" applyBorder="1" applyAlignment="1" applyProtection="1">
      <alignment horizontal="right"/>
      <protection hidden="1"/>
    </xf>
    <xf numFmtId="44" fontId="4" fillId="9" borderId="23" xfId="2" applyNumberFormat="1" applyFont="1" applyFill="1" applyBorder="1" applyProtection="1">
      <protection hidden="1"/>
    </xf>
    <xf numFmtId="9" fontId="14" fillId="0" borderId="4" xfId="8" applyFont="1" applyFill="1" applyBorder="1" applyAlignment="1" applyProtection="1">
      <alignment horizontal="center"/>
      <protection hidden="1"/>
    </xf>
    <xf numFmtId="165" fontId="14" fillId="0" borderId="4" xfId="5" applyNumberFormat="1" applyFont="1" applyFill="1" applyBorder="1" applyAlignment="1" applyProtection="1">
      <protection hidden="1"/>
    </xf>
    <xf numFmtId="44" fontId="9" fillId="0" borderId="0" xfId="43" applyFont="1" applyFill="1" applyBorder="1" applyAlignment="1" applyProtection="1">
      <protection hidden="1"/>
    </xf>
    <xf numFmtId="165" fontId="4" fillId="0" borderId="0" xfId="2" applyNumberFormat="1" applyFont="1" applyFill="1" applyBorder="1" applyProtection="1">
      <protection hidden="1"/>
    </xf>
    <xf numFmtId="0" fontId="10" fillId="0" borderId="0" xfId="2" applyFont="1" applyFill="1" applyBorder="1" applyProtection="1">
      <protection hidden="1"/>
    </xf>
    <xf numFmtId="165" fontId="10" fillId="0" borderId="0" xfId="2" applyNumberFormat="1" applyFont="1" applyFill="1" applyBorder="1" applyProtection="1">
      <protection hidden="1"/>
    </xf>
    <xf numFmtId="165" fontId="40" fillId="0" borderId="0" xfId="5" applyNumberFormat="1" applyFont="1" applyFill="1" applyBorder="1" applyAlignment="1" applyProtection="1">
      <protection hidden="1"/>
    </xf>
    <xf numFmtId="9" fontId="10" fillId="0" borderId="0" xfId="4" applyFont="1" applyFill="1" applyBorder="1" applyAlignment="1" applyProtection="1">
      <protection hidden="1"/>
    </xf>
    <xf numFmtId="13" fontId="9" fillId="0" borderId="0" xfId="5" applyNumberFormat="1" applyFont="1" applyFill="1" applyBorder="1" applyAlignment="1" applyProtection="1">
      <alignment horizontal="right"/>
      <protection hidden="1"/>
    </xf>
    <xf numFmtId="166" fontId="4" fillId="0" borderId="0" xfId="6" applyNumberFormat="1" applyFont="1" applyFill="1" applyBorder="1" applyAlignment="1" applyProtection="1">
      <protection hidden="1"/>
    </xf>
    <xf numFmtId="0" fontId="22" fillId="0" borderId="0" xfId="2" applyNumberFormat="1" applyFont="1" applyAlignment="1" applyProtection="1">
      <alignment horizontal="right"/>
      <protection hidden="1"/>
    </xf>
    <xf numFmtId="0" fontId="4" fillId="0" borderId="0" xfId="2" applyFont="1" applyAlignment="1" applyProtection="1">
      <alignment horizontal="right"/>
      <protection hidden="1"/>
    </xf>
    <xf numFmtId="0" fontId="4" fillId="0" borderId="0" xfId="2" applyFont="1" applyProtection="1">
      <protection hidden="1"/>
    </xf>
    <xf numFmtId="0" fontId="21" fillId="0" borderId="0" xfId="2" applyNumberFormat="1" applyFont="1" applyAlignment="1" applyProtection="1">
      <protection hidden="1"/>
    </xf>
    <xf numFmtId="0" fontId="22" fillId="0" borderId="0" xfId="2" applyNumberFormat="1" applyFont="1" applyAlignment="1" applyProtection="1">
      <protection hidden="1"/>
    </xf>
    <xf numFmtId="9" fontId="4" fillId="0" borderId="0" xfId="4" applyFont="1" applyProtection="1">
      <protection hidden="1"/>
    </xf>
    <xf numFmtId="165" fontId="4" fillId="0" borderId="0" xfId="2" applyNumberFormat="1" applyFont="1" applyProtection="1">
      <protection hidden="1"/>
    </xf>
    <xf numFmtId="44" fontId="4" fillId="0" borderId="0" xfId="2" applyNumberFormat="1" applyFont="1" applyProtection="1">
      <protection hidden="1"/>
    </xf>
    <xf numFmtId="44" fontId="4" fillId="0" borderId="0" xfId="2" applyNumberFormat="1" applyFont="1" applyFill="1" applyBorder="1" applyProtection="1">
      <protection hidden="1"/>
    </xf>
    <xf numFmtId="0" fontId="10" fillId="0" borderId="0" xfId="1" applyNumberFormat="1" applyFont="1" applyFill="1" applyBorder="1" applyAlignment="1" applyProtection="1">
      <alignment horizontal="right"/>
      <protection hidden="1"/>
    </xf>
    <xf numFmtId="0" fontId="4" fillId="0" borderId="0" xfId="1" applyNumberFormat="1" applyFont="1" applyFill="1" applyBorder="1" applyAlignment="1" applyProtection="1">
      <alignment horizontal="right"/>
      <protection hidden="1"/>
    </xf>
    <xf numFmtId="0" fontId="4" fillId="0" borderId="0" xfId="1" applyNumberFormat="1" applyFont="1" applyFill="1" applyBorder="1" applyAlignment="1" applyProtection="1">
      <protection hidden="1"/>
    </xf>
    <xf numFmtId="0" fontId="10" fillId="0" borderId="0" xfId="1" applyNumberFormat="1" applyFont="1" applyFill="1" applyBorder="1" applyAlignment="1" applyProtection="1">
      <protection hidden="1"/>
    </xf>
    <xf numFmtId="3" fontId="11" fillId="6" borderId="6" xfId="1" applyNumberFormat="1" applyFont="1" applyFill="1" applyBorder="1" applyAlignment="1" applyProtection="1">
      <protection locked="0"/>
    </xf>
    <xf numFmtId="0" fontId="4" fillId="6" borderId="9" xfId="2" applyFont="1" applyFill="1" applyBorder="1" applyProtection="1">
      <protection locked="0"/>
    </xf>
    <xf numFmtId="44" fontId="11" fillId="6" borderId="3" xfId="5" applyNumberFormat="1" applyFont="1" applyFill="1" applyBorder="1" applyAlignment="1" applyProtection="1">
      <protection locked="0"/>
    </xf>
    <xf numFmtId="44" fontId="11" fillId="6" borderId="3" xfId="43" applyNumberFormat="1" applyFont="1" applyFill="1" applyBorder="1" applyAlignment="1" applyProtection="1">
      <protection locked="0"/>
    </xf>
    <xf numFmtId="44" fontId="11" fillId="6" borderId="5" xfId="43" applyNumberFormat="1" applyFont="1" applyFill="1" applyBorder="1" applyAlignment="1" applyProtection="1">
      <protection locked="0"/>
    </xf>
    <xf numFmtId="44" fontId="11" fillId="6" borderId="5" xfId="5" applyNumberFormat="1" applyFont="1" applyFill="1" applyBorder="1" applyAlignment="1" applyProtection="1">
      <protection locked="0"/>
    </xf>
    <xf numFmtId="44" fontId="11" fillId="6" borderId="13" xfId="43" applyNumberFormat="1" applyFont="1" applyFill="1" applyBorder="1" applyAlignment="1" applyProtection="1">
      <protection locked="0"/>
    </xf>
    <xf numFmtId="44" fontId="11" fillId="6" borderId="13" xfId="5" applyNumberFormat="1" applyFont="1" applyFill="1" applyBorder="1" applyAlignment="1" applyProtection="1">
      <protection locked="0"/>
    </xf>
    <xf numFmtId="44" fontId="14" fillId="6" borderId="3" xfId="43" applyNumberFormat="1" applyFont="1" applyFill="1" applyBorder="1" applyAlignment="1" applyProtection="1">
      <protection locked="0"/>
    </xf>
    <xf numFmtId="44" fontId="15" fillId="6" borderId="3" xfId="43" applyNumberFormat="1" applyFont="1" applyFill="1" applyBorder="1" applyAlignment="1" applyProtection="1">
      <protection locked="0"/>
    </xf>
    <xf numFmtId="44" fontId="15" fillId="6" borderId="5" xfId="43" applyNumberFormat="1" applyFont="1" applyFill="1" applyBorder="1" applyAlignment="1" applyProtection="1">
      <protection locked="0"/>
    </xf>
    <xf numFmtId="0" fontId="20" fillId="6" borderId="25" xfId="1" applyNumberFormat="1" applyFont="1" applyFill="1" applyBorder="1" applyAlignment="1" applyProtection="1">
      <alignment horizontal="left" indent="1"/>
      <protection locked="0"/>
    </xf>
    <xf numFmtId="37" fontId="41" fillId="6" borderId="26" xfId="9" applyNumberFormat="1" applyFont="1" applyFill="1" applyBorder="1" applyAlignment="1" applyProtection="1">
      <alignment horizontal="center"/>
      <protection locked="0"/>
    </xf>
    <xf numFmtId="37" fontId="41" fillId="6" borderId="26" xfId="6" applyNumberFormat="1" applyFont="1" applyFill="1" applyBorder="1" applyAlignment="1" applyProtection="1">
      <alignment horizontal="center"/>
      <protection locked="0"/>
    </xf>
    <xf numFmtId="0" fontId="20" fillId="6" borderId="28" xfId="1" applyNumberFormat="1" applyFont="1" applyFill="1" applyBorder="1" applyAlignment="1" applyProtection="1">
      <alignment horizontal="left" indent="1"/>
      <protection locked="0"/>
    </xf>
    <xf numFmtId="39" fontId="41" fillId="6" borderId="3" xfId="9" applyNumberFormat="1" applyFont="1" applyFill="1" applyBorder="1" applyAlignment="1" applyProtection="1">
      <alignment horizontal="center"/>
      <protection locked="0"/>
    </xf>
    <xf numFmtId="37" fontId="41" fillId="6" borderId="3" xfId="6" applyNumberFormat="1" applyFont="1" applyFill="1" applyBorder="1" applyAlignment="1" applyProtection="1">
      <alignment horizontal="center"/>
      <protection locked="0"/>
    </xf>
    <xf numFmtId="0" fontId="20" fillId="6" borderId="30" xfId="1" applyNumberFormat="1" applyFont="1" applyFill="1" applyBorder="1" applyAlignment="1" applyProtection="1">
      <alignment horizontal="left" indent="1"/>
      <protection locked="0"/>
    </xf>
    <xf numFmtId="39" fontId="41" fillId="6" borderId="5" xfId="9" applyNumberFormat="1" applyFont="1" applyFill="1" applyBorder="1" applyAlignment="1" applyProtection="1">
      <alignment horizontal="center"/>
      <protection locked="0"/>
    </xf>
    <xf numFmtId="37" fontId="41" fillId="6" borderId="5" xfId="6" applyNumberFormat="1" applyFont="1" applyFill="1" applyBorder="1" applyAlignment="1" applyProtection="1">
      <alignment horizontal="center"/>
      <protection locked="0"/>
    </xf>
    <xf numFmtId="0" fontId="4" fillId="0" borderId="0" xfId="2" applyAlignment="1" applyProtection="1">
      <alignment vertical="center"/>
      <protection hidden="1"/>
    </xf>
    <xf numFmtId="0" fontId="9" fillId="7" borderId="0" xfId="1" applyNumberFormat="1" applyFont="1" applyFill="1" applyBorder="1" applyAlignment="1" applyProtection="1">
      <alignment horizontal="center" vertical="center" wrapText="1"/>
      <protection hidden="1"/>
    </xf>
    <xf numFmtId="0" fontId="16" fillId="5" borderId="0" xfId="1" applyNumberFormat="1" applyFont="1" applyFill="1" applyBorder="1" applyAlignment="1" applyProtection="1">
      <alignment horizontal="center" vertical="center" wrapText="1"/>
      <protection hidden="1"/>
    </xf>
    <xf numFmtId="0" fontId="3" fillId="0" borderId="0" xfId="1" applyNumberFormat="1" applyFont="1" applyFill="1" applyBorder="1" applyAlignment="1" applyProtection="1">
      <alignment horizontal="right" vertical="top"/>
      <protection hidden="1"/>
    </xf>
    <xf numFmtId="0" fontId="8" fillId="0" borderId="0" xfId="1" applyNumberFormat="1" applyFont="1" applyFill="1" applyBorder="1" applyAlignment="1" applyProtection="1">
      <alignment horizontal="right"/>
      <protection hidden="1"/>
    </xf>
    <xf numFmtId="0" fontId="0" fillId="0" borderId="0" xfId="0" applyAlignment="1" applyProtection="1">
      <alignment vertical="center"/>
      <protection locked="0"/>
    </xf>
    <xf numFmtId="177" fontId="0" fillId="6" borderId="3" xfId="0" applyNumberFormat="1" applyFill="1" applyBorder="1" applyProtection="1">
      <protection locked="0"/>
    </xf>
    <xf numFmtId="177" fontId="0" fillId="6" borderId="49" xfId="0" applyNumberFormat="1" applyFill="1" applyBorder="1" applyProtection="1">
      <protection locked="0"/>
    </xf>
    <xf numFmtId="177" fontId="0" fillId="6" borderId="11" xfId="0" applyNumberFormat="1" applyFill="1" applyBorder="1" applyProtection="1">
      <protection locked="0"/>
    </xf>
    <xf numFmtId="177" fontId="0" fillId="6" borderId="49" xfId="0" applyNumberFormat="1" applyFill="1" applyBorder="1" applyAlignment="1" applyProtection="1">
      <alignment vertical="center"/>
      <protection locked="0"/>
    </xf>
    <xf numFmtId="177" fontId="0" fillId="6" borderId="3" xfId="0" applyNumberFormat="1" applyFill="1" applyBorder="1" applyAlignment="1" applyProtection="1">
      <alignment vertical="center"/>
      <protection locked="0"/>
    </xf>
    <xf numFmtId="177" fontId="0" fillId="6" borderId="11" xfId="0" applyNumberFormat="1" applyFill="1" applyBorder="1" applyAlignment="1" applyProtection="1">
      <alignment vertical="center"/>
      <protection locked="0"/>
    </xf>
    <xf numFmtId="44" fontId="10" fillId="0" borderId="0" xfId="2" applyNumberFormat="1" applyFont="1" applyBorder="1" applyProtection="1">
      <protection hidden="1"/>
    </xf>
    <xf numFmtId="44" fontId="4" fillId="0" borderId="0" xfId="2" applyNumberFormat="1" applyFont="1" applyBorder="1" applyProtection="1">
      <protection hidden="1"/>
    </xf>
    <xf numFmtId="0" fontId="63" fillId="0" borderId="0" xfId="2" applyFont="1" applyAlignment="1" applyProtection="1">
      <alignment horizontal="right"/>
      <protection hidden="1"/>
    </xf>
    <xf numFmtId="165" fontId="64" fillId="0" borderId="4" xfId="5" applyNumberFormat="1" applyFont="1" applyFill="1" applyBorder="1" applyAlignment="1" applyProtection="1">
      <protection hidden="1"/>
    </xf>
    <xf numFmtId="0" fontId="0" fillId="0" borderId="0" xfId="0" applyProtection="1"/>
    <xf numFmtId="0" fontId="47" fillId="0" borderId="0" xfId="0" applyFont="1" applyAlignment="1" applyProtection="1">
      <alignment horizontal="right" vertical="center"/>
    </xf>
    <xf numFmtId="0" fontId="43" fillId="0" borderId="38" xfId="0" applyFont="1" applyBorder="1" applyAlignment="1" applyProtection="1">
      <alignment vertical="center"/>
    </xf>
    <xf numFmtId="0" fontId="0" fillId="0" borderId="40" xfId="0" applyBorder="1" applyAlignment="1" applyProtection="1">
      <alignment vertical="center"/>
    </xf>
    <xf numFmtId="0" fontId="0" fillId="0" borderId="0" xfId="0" applyAlignment="1" applyProtection="1">
      <alignment vertical="center"/>
    </xf>
    <xf numFmtId="0" fontId="0" fillId="0" borderId="44" xfId="0" applyBorder="1" applyAlignment="1" applyProtection="1">
      <alignment vertical="center"/>
    </xf>
    <xf numFmtId="0" fontId="43" fillId="0" borderId="0" xfId="0" applyFont="1" applyAlignment="1" applyProtection="1">
      <alignment vertical="center"/>
    </xf>
    <xf numFmtId="0" fontId="49" fillId="0" borderId="0" xfId="0" applyFont="1" applyAlignment="1" applyProtection="1">
      <alignment vertical="center"/>
    </xf>
    <xf numFmtId="0" fontId="52" fillId="7" borderId="38" xfId="0" applyFont="1" applyFill="1" applyBorder="1" applyAlignment="1" applyProtection="1">
      <alignment horizontal="left" vertical="center" wrapText="1"/>
    </xf>
    <xf numFmtId="0" fontId="0" fillId="7" borderId="2" xfId="0" applyFill="1" applyBorder="1" applyAlignment="1" applyProtection="1">
      <alignment horizontal="left" vertical="center" wrapText="1"/>
    </xf>
    <xf numFmtId="0" fontId="43" fillId="0" borderId="2" xfId="0" applyFont="1" applyBorder="1" applyAlignment="1" applyProtection="1">
      <alignment vertical="center"/>
    </xf>
    <xf numFmtId="0" fontId="43" fillId="0" borderId="12" xfId="0" applyFont="1" applyBorder="1" applyAlignment="1" applyProtection="1">
      <alignment vertical="center"/>
    </xf>
    <xf numFmtId="0" fontId="43" fillId="0" borderId="42" xfId="0" applyFont="1" applyBorder="1" applyAlignment="1" applyProtection="1">
      <alignment vertical="center"/>
    </xf>
    <xf numFmtId="0" fontId="43" fillId="7" borderId="10" xfId="0" applyFont="1" applyFill="1" applyBorder="1" applyProtection="1"/>
    <xf numFmtId="0" fontId="43" fillId="7" borderId="0" xfId="0" applyFont="1" applyFill="1" applyProtection="1"/>
    <xf numFmtId="0" fontId="43" fillId="7" borderId="34" xfId="0" applyFont="1" applyFill="1" applyBorder="1" applyProtection="1"/>
    <xf numFmtId="0" fontId="0" fillId="7" borderId="0" xfId="0" applyFill="1" applyProtection="1"/>
    <xf numFmtId="0" fontId="0" fillId="0" borderId="10" xfId="0" applyBorder="1" applyProtection="1"/>
    <xf numFmtId="0" fontId="0" fillId="0" borderId="3" xfId="0" applyBorder="1" applyAlignment="1" applyProtection="1">
      <alignment wrapText="1"/>
    </xf>
    <xf numFmtId="0" fontId="0" fillId="0" borderId="3" xfId="0" applyBorder="1" applyProtection="1"/>
    <xf numFmtId="0" fontId="0" fillId="0" borderId="34" xfId="0" applyBorder="1" applyProtection="1"/>
    <xf numFmtId="177" fontId="0" fillId="0" borderId="3" xfId="0" applyNumberFormat="1" applyFill="1" applyBorder="1" applyProtection="1"/>
    <xf numFmtId="0" fontId="0" fillId="5" borderId="12" xfId="0" applyFill="1" applyBorder="1" applyProtection="1"/>
    <xf numFmtId="0" fontId="0" fillId="5" borderId="24" xfId="0" applyFill="1" applyBorder="1" applyProtection="1"/>
    <xf numFmtId="0" fontId="43" fillId="0" borderId="0" xfId="0" applyFont="1" applyAlignment="1" applyProtection="1">
      <alignment horizontal="right"/>
    </xf>
    <xf numFmtId="0" fontId="0" fillId="0" borderId="0" xfId="0" applyAlignment="1" applyProtection="1">
      <alignment wrapText="1"/>
    </xf>
    <xf numFmtId="0" fontId="43" fillId="0" borderId="10" xfId="0" applyFont="1" applyBorder="1" applyProtection="1"/>
    <xf numFmtId="0" fontId="52" fillId="0" borderId="10" xfId="0" applyFont="1" applyBorder="1" applyAlignment="1" applyProtection="1">
      <alignment wrapText="1"/>
    </xf>
    <xf numFmtId="0" fontId="52" fillId="0" borderId="34" xfId="0" applyFont="1" applyBorder="1" applyAlignment="1" applyProtection="1">
      <alignment wrapText="1"/>
    </xf>
    <xf numFmtId="178" fontId="0" fillId="0" borderId="0" xfId="0" applyNumberFormat="1" applyAlignment="1" applyProtection="1">
      <alignment wrapText="1"/>
    </xf>
    <xf numFmtId="0" fontId="0" fillId="0" borderId="49" xfId="0" applyBorder="1" applyProtection="1"/>
    <xf numFmtId="0" fontId="0" fillId="0" borderId="11" xfId="0" applyBorder="1" applyProtection="1"/>
    <xf numFmtId="0" fontId="0" fillId="0" borderId="0" xfId="0" applyProtection="1"/>
    <xf numFmtId="177" fontId="0" fillId="0" borderId="0" xfId="0" applyNumberFormat="1" applyProtection="1"/>
    <xf numFmtId="0" fontId="0" fillId="0" borderId="10" xfId="0" applyBorder="1" applyAlignment="1" applyProtection="1">
      <alignment horizontal="center" wrapText="1"/>
    </xf>
    <xf numFmtId="0" fontId="0" fillId="0" borderId="0" xfId="0" applyAlignment="1" applyProtection="1">
      <alignment horizontal="center" wrapText="1"/>
    </xf>
    <xf numFmtId="0" fontId="0" fillId="0" borderId="0" xfId="0" applyAlignment="1" applyProtection="1">
      <alignment horizontal="center"/>
    </xf>
    <xf numFmtId="0" fontId="0" fillId="10" borderId="53" xfId="0" applyFill="1" applyBorder="1" applyProtection="1"/>
    <xf numFmtId="177" fontId="0" fillId="0" borderId="0" xfId="0" applyNumberFormat="1" applyAlignment="1" applyProtection="1">
      <alignment horizontal="right"/>
    </xf>
    <xf numFmtId="0" fontId="0" fillId="0" borderId="0" xfId="0" applyAlignment="1" applyProtection="1">
      <alignment horizontal="right"/>
    </xf>
    <xf numFmtId="0" fontId="45" fillId="0" borderId="0" xfId="0" applyFont="1" applyProtection="1"/>
    <xf numFmtId="0" fontId="43" fillId="0" borderId="0" xfId="0" applyFont="1" applyAlignment="1" applyProtection="1">
      <alignment vertical="center"/>
      <protection locked="0" hidden="1"/>
    </xf>
    <xf numFmtId="0" fontId="0" fillId="0" borderId="0" xfId="0" applyAlignment="1" applyProtection="1">
      <alignment vertical="center"/>
      <protection locked="0" hidden="1"/>
    </xf>
    <xf numFmtId="0" fontId="0" fillId="0" borderId="0" xfId="0" applyProtection="1">
      <protection hidden="1"/>
    </xf>
    <xf numFmtId="0" fontId="47" fillId="0" borderId="0" xfId="0" applyFont="1" applyAlignment="1" applyProtection="1">
      <alignment horizontal="right" vertical="center"/>
      <protection hidden="1"/>
    </xf>
    <xf numFmtId="0" fontId="43" fillId="0" borderId="38" xfId="0" applyFont="1" applyBorder="1" applyAlignment="1" applyProtection="1">
      <alignment vertical="center"/>
      <protection hidden="1"/>
    </xf>
    <xf numFmtId="0" fontId="0" fillId="0" borderId="0" xfId="0" applyAlignment="1" applyProtection="1">
      <alignment vertical="center"/>
      <protection hidden="1"/>
    </xf>
    <xf numFmtId="0" fontId="43" fillId="0" borderId="59" xfId="0" applyFont="1" applyBorder="1" applyAlignment="1" applyProtection="1">
      <alignment vertical="center"/>
      <protection hidden="1"/>
    </xf>
    <xf numFmtId="0" fontId="43" fillId="0" borderId="0" xfId="0" applyFont="1" applyAlignment="1" applyProtection="1">
      <alignment vertical="center"/>
      <protection hidden="1"/>
    </xf>
    <xf numFmtId="0" fontId="43" fillId="0" borderId="20" xfId="0" applyFont="1" applyBorder="1" applyAlignment="1" applyProtection="1">
      <alignment vertical="center"/>
      <protection hidden="1"/>
    </xf>
    <xf numFmtId="0" fontId="0" fillId="0" borderId="6" xfId="0" applyBorder="1" applyAlignment="1" applyProtection="1">
      <alignment vertical="center"/>
      <protection hidden="1"/>
    </xf>
    <xf numFmtId="0" fontId="0" fillId="7" borderId="0" xfId="0" applyFill="1" applyAlignment="1" applyProtection="1">
      <alignment vertical="center"/>
      <protection hidden="1"/>
    </xf>
    <xf numFmtId="0" fontId="43" fillId="0" borderId="10" xfId="0" applyFont="1" applyBorder="1" applyAlignment="1" applyProtection="1">
      <alignment vertical="center"/>
      <protection hidden="1"/>
    </xf>
    <xf numFmtId="0" fontId="43" fillId="0" borderId="34" xfId="0" applyFont="1" applyBorder="1" applyAlignment="1" applyProtection="1">
      <alignment vertical="center"/>
      <protection hidden="1"/>
    </xf>
    <xf numFmtId="0" fontId="43" fillId="0" borderId="10" xfId="0" applyFont="1" applyBorder="1" applyAlignment="1" applyProtection="1">
      <alignment horizontal="center" vertical="center"/>
      <protection hidden="1"/>
    </xf>
    <xf numFmtId="0" fontId="43" fillId="0" borderId="0" xfId="0" applyFont="1" applyAlignment="1" applyProtection="1">
      <alignment horizontal="center" vertical="center"/>
      <protection hidden="1"/>
    </xf>
    <xf numFmtId="0" fontId="43" fillId="0" borderId="34" xfId="0" applyFont="1" applyBorder="1" applyAlignment="1" applyProtection="1">
      <alignment horizontal="center" vertical="center"/>
      <protection hidden="1"/>
    </xf>
    <xf numFmtId="177" fontId="0" fillId="0" borderId="0" xfId="0" applyNumberFormat="1" applyAlignment="1" applyProtection="1">
      <alignment vertical="center"/>
      <protection hidden="1"/>
    </xf>
    <xf numFmtId="0" fontId="43" fillId="7" borderId="10" xfId="0" applyFont="1" applyFill="1" applyBorder="1" applyProtection="1">
      <protection hidden="1"/>
    </xf>
    <xf numFmtId="0" fontId="43" fillId="7" borderId="0" xfId="0" applyFont="1" applyFill="1" applyProtection="1">
      <protection hidden="1"/>
    </xf>
    <xf numFmtId="0" fontId="43" fillId="7" borderId="34" xfId="0" applyFont="1" applyFill="1" applyBorder="1" applyProtection="1">
      <protection hidden="1"/>
    </xf>
    <xf numFmtId="0" fontId="0" fillId="7" borderId="0" xfId="0" applyFill="1" applyProtection="1">
      <protection hidden="1"/>
    </xf>
    <xf numFmtId="0" fontId="0" fillId="0" borderId="10" xfId="0" applyBorder="1" applyProtection="1">
      <protection hidden="1"/>
    </xf>
    <xf numFmtId="0" fontId="43" fillId="0" borderId="3" xfId="0" applyFont="1" applyBorder="1" applyAlignment="1" applyProtection="1">
      <alignment horizontal="center" wrapText="1"/>
      <protection hidden="1"/>
    </xf>
    <xf numFmtId="0" fontId="43" fillId="0" borderId="11" xfId="0" applyFont="1" applyBorder="1" applyAlignment="1" applyProtection="1">
      <alignment horizontal="center" wrapText="1"/>
      <protection hidden="1"/>
    </xf>
    <xf numFmtId="177" fontId="0" fillId="0" borderId="3" xfId="0" applyNumberFormat="1" applyBorder="1" applyAlignment="1" applyProtection="1">
      <alignment wrapText="1"/>
      <protection hidden="1"/>
    </xf>
    <xf numFmtId="177" fontId="0" fillId="0" borderId="3" xfId="0" applyNumberFormat="1" applyBorder="1" applyProtection="1">
      <protection hidden="1"/>
    </xf>
    <xf numFmtId="177" fontId="0" fillId="0" borderId="11" xfId="0" applyNumberFormat="1" applyBorder="1" applyProtection="1">
      <protection hidden="1"/>
    </xf>
    <xf numFmtId="0" fontId="0" fillId="0" borderId="34" xfId="0" applyBorder="1" applyProtection="1">
      <protection hidden="1"/>
    </xf>
    <xf numFmtId="0" fontId="0" fillId="5" borderId="12" xfId="0" applyFill="1" applyBorder="1" applyProtection="1">
      <protection hidden="1"/>
    </xf>
    <xf numFmtId="0" fontId="0" fillId="5" borderId="24" xfId="0" applyFill="1" applyBorder="1" applyProtection="1">
      <protection hidden="1"/>
    </xf>
    <xf numFmtId="0" fontId="59" fillId="0" borderId="0" xfId="0" applyFont="1" applyProtection="1">
      <protection hidden="1"/>
    </xf>
    <xf numFmtId="0" fontId="44" fillId="0" borderId="0" xfId="0" applyFont="1" applyProtection="1">
      <protection hidden="1"/>
    </xf>
    <xf numFmtId="0" fontId="49" fillId="0" borderId="0" xfId="0" applyFont="1" applyProtection="1">
      <protection hidden="1"/>
    </xf>
    <xf numFmtId="9" fontId="14" fillId="0" borderId="4" xfId="4" applyFont="1" applyFill="1" applyBorder="1" applyAlignment="1" applyProtection="1">
      <alignment horizontal="center"/>
      <protection hidden="1"/>
    </xf>
    <xf numFmtId="0" fontId="52" fillId="0" borderId="0" xfId="0" applyFont="1" applyBorder="1" applyAlignment="1" applyProtection="1">
      <alignment wrapText="1"/>
    </xf>
    <xf numFmtId="0" fontId="43" fillId="7" borderId="0" xfId="0" applyFont="1" applyFill="1" applyBorder="1" applyProtection="1"/>
    <xf numFmtId="0" fontId="55" fillId="0" borderId="0" xfId="0" applyFont="1" applyBorder="1" applyAlignment="1" applyProtection="1">
      <alignment vertical="center"/>
    </xf>
    <xf numFmtId="0" fontId="0" fillId="0" borderId="0" xfId="0" applyBorder="1" applyProtection="1"/>
    <xf numFmtId="0" fontId="43" fillId="0" borderId="0" xfId="0" applyFont="1" applyBorder="1" applyAlignment="1" applyProtection="1">
      <alignment horizontal="right"/>
    </xf>
    <xf numFmtId="165" fontId="16" fillId="5" borderId="0" xfId="5" applyNumberFormat="1" applyFont="1" applyFill="1" applyBorder="1" applyAlignment="1" applyProtection="1">
      <alignment horizontal="center"/>
      <protection hidden="1"/>
    </xf>
    <xf numFmtId="43" fontId="15" fillId="0" borderId="0" xfId="43" applyNumberFormat="1" applyFont="1" applyFill="1" applyBorder="1" applyAlignment="1" applyProtection="1">
      <protection hidden="1"/>
    </xf>
    <xf numFmtId="43" fontId="11" fillId="0" borderId="0" xfId="5" applyNumberFormat="1" applyFont="1" applyFill="1" applyBorder="1" applyAlignment="1" applyProtection="1">
      <protection hidden="1"/>
    </xf>
    <xf numFmtId="44" fontId="38" fillId="6" borderId="27" xfId="5" applyNumberFormat="1" applyFont="1" applyFill="1" applyBorder="1" applyAlignment="1" applyProtection="1">
      <protection locked="0"/>
    </xf>
    <xf numFmtId="44" fontId="38" fillId="6" borderId="29" xfId="5" applyNumberFormat="1" applyFont="1" applyFill="1" applyBorder="1" applyAlignment="1" applyProtection="1">
      <protection locked="0"/>
    </xf>
    <xf numFmtId="44" fontId="38" fillId="6" borderId="32" xfId="5" applyNumberFormat="1" applyFont="1" applyFill="1" applyBorder="1" applyAlignment="1" applyProtection="1">
      <protection locked="0"/>
    </xf>
    <xf numFmtId="44" fontId="38" fillId="6" borderId="31" xfId="5" applyNumberFormat="1" applyFont="1" applyFill="1" applyBorder="1" applyAlignment="1" applyProtection="1">
      <protection locked="0"/>
    </xf>
    <xf numFmtId="44" fontId="9" fillId="8" borderId="0" xfId="5" applyNumberFormat="1" applyFont="1" applyFill="1" applyBorder="1" applyAlignment="1" applyProtection="1">
      <alignment horizontal="right"/>
      <protection hidden="1"/>
    </xf>
    <xf numFmtId="43" fontId="11" fillId="8" borderId="3" xfId="7" applyNumberFormat="1" applyFont="1" applyFill="1" applyBorder="1" applyAlignment="1" applyProtection="1">
      <alignment vertical="center"/>
      <protection hidden="1"/>
    </xf>
    <xf numFmtId="43" fontId="11" fillId="8" borderId="5" xfId="7" applyNumberFormat="1" applyFont="1" applyFill="1" applyBorder="1" applyAlignment="1" applyProtection="1">
      <alignment vertical="center"/>
      <protection hidden="1"/>
    </xf>
    <xf numFmtId="43" fontId="9" fillId="8" borderId="0" xfId="43" applyNumberFormat="1" applyFont="1" applyFill="1" applyBorder="1" applyAlignment="1" applyProtection="1">
      <protection hidden="1"/>
    </xf>
    <xf numFmtId="43" fontId="9" fillId="8" borderId="0" xfId="5" applyNumberFormat="1" applyFont="1" applyFill="1" applyBorder="1" applyAlignment="1" applyProtection="1">
      <protection hidden="1"/>
    </xf>
    <xf numFmtId="3" fontId="4" fillId="6" borderId="6" xfId="2" applyNumberFormat="1" applyFont="1" applyFill="1" applyBorder="1" applyProtection="1">
      <protection locked="0"/>
    </xf>
    <xf numFmtId="44" fontId="11" fillId="0" borderId="3" xfId="5" applyNumberFormat="1" applyFont="1" applyFill="1" applyBorder="1" applyAlignment="1" applyProtection="1">
      <protection hidden="1"/>
    </xf>
    <xf numFmtId="44" fontId="4" fillId="6" borderId="3" xfId="5" applyNumberFormat="1" applyFont="1" applyFill="1" applyBorder="1" applyAlignment="1" applyProtection="1">
      <protection locked="0"/>
    </xf>
    <xf numFmtId="44" fontId="4" fillId="6" borderId="3" xfId="43" applyNumberFormat="1" applyFont="1" applyFill="1" applyBorder="1" applyAlignment="1" applyProtection="1">
      <protection locked="0"/>
    </xf>
    <xf numFmtId="44" fontId="4" fillId="6" borderId="5" xfId="5" applyNumberFormat="1" applyFont="1" applyFill="1" applyBorder="1" applyAlignment="1" applyProtection="1">
      <protection locked="0"/>
    </xf>
    <xf numFmtId="44" fontId="4" fillId="6" borderId="5" xfId="6" applyNumberFormat="1" applyFont="1" applyFill="1" applyBorder="1" applyAlignment="1" applyProtection="1">
      <protection locked="0"/>
    </xf>
    <xf numFmtId="44" fontId="9" fillId="8" borderId="0" xfId="43" applyNumberFormat="1" applyFont="1" applyFill="1" applyBorder="1" applyAlignment="1" applyProtection="1">
      <protection hidden="1"/>
    </xf>
    <xf numFmtId="44" fontId="9" fillId="8" borderId="0" xfId="43" applyNumberFormat="1" applyFont="1" applyFill="1" applyBorder="1" applyAlignment="1" applyProtection="1">
      <alignment vertical="center"/>
      <protection hidden="1"/>
    </xf>
    <xf numFmtId="44" fontId="9" fillId="8" borderId="6" xfId="7" applyNumberFormat="1" applyFont="1" applyFill="1" applyBorder="1" applyAlignment="1" applyProtection="1">
      <alignment vertical="center"/>
      <protection hidden="1"/>
    </xf>
    <xf numFmtId="44" fontId="9" fillId="8" borderId="7" xfId="7" applyNumberFormat="1" applyFont="1" applyFill="1" applyBorder="1" applyAlignment="1" applyProtection="1">
      <protection hidden="1"/>
    </xf>
    <xf numFmtId="44" fontId="9" fillId="8" borderId="7" xfId="7" applyNumberFormat="1" applyFont="1" applyFill="1" applyBorder="1" applyAlignment="1" applyProtection="1">
      <alignment vertical="center"/>
      <protection hidden="1"/>
    </xf>
    <xf numFmtId="44" fontId="9" fillId="8" borderId="3" xfId="43" applyNumberFormat="1" applyFont="1" applyFill="1" applyBorder="1" applyAlignment="1" applyProtection="1">
      <protection hidden="1"/>
    </xf>
    <xf numFmtId="0" fontId="42" fillId="0" borderId="0" xfId="1" applyFont="1" applyAlignment="1" applyProtection="1">
      <alignment horizontal="center" vertical="center"/>
      <protection hidden="1"/>
    </xf>
    <xf numFmtId="0" fontId="0" fillId="0" borderId="0" xfId="0" applyProtection="1"/>
    <xf numFmtId="0" fontId="0" fillId="0" borderId="0" xfId="0" applyAlignment="1" applyProtection="1"/>
    <xf numFmtId="0" fontId="0" fillId="0" borderId="65" xfId="0" applyBorder="1" applyAlignment="1" applyProtection="1">
      <alignment horizontal="right" vertical="top"/>
    </xf>
    <xf numFmtId="0" fontId="0" fillId="0" borderId="66" xfId="0" applyBorder="1" applyAlignment="1" applyProtection="1">
      <alignment vertical="top"/>
    </xf>
    <xf numFmtId="0" fontId="0" fillId="0" borderId="66" xfId="0" applyBorder="1" applyAlignment="1" applyProtection="1">
      <alignment vertical="top" wrapText="1"/>
    </xf>
    <xf numFmtId="0" fontId="0" fillId="0" borderId="67" xfId="0" applyBorder="1" applyAlignment="1" applyProtection="1">
      <alignment horizontal="right" vertical="top"/>
    </xf>
    <xf numFmtId="0" fontId="0" fillId="0" borderId="68" xfId="0" applyBorder="1" applyAlignment="1" applyProtection="1">
      <alignment vertical="top" wrapText="1"/>
    </xf>
    <xf numFmtId="0" fontId="0" fillId="0" borderId="0" xfId="0" applyBorder="1" applyAlignment="1" applyProtection="1">
      <alignment vertical="top"/>
    </xf>
    <xf numFmtId="0" fontId="0" fillId="0" borderId="0" xfId="0" applyBorder="1" applyAlignment="1" applyProtection="1">
      <alignment vertical="top" wrapText="1"/>
    </xf>
    <xf numFmtId="0" fontId="0" fillId="0" borderId="49" xfId="0" applyBorder="1" applyAlignment="1" applyProtection="1">
      <alignment horizontal="right" vertical="top"/>
    </xf>
    <xf numFmtId="0" fontId="0" fillId="0" borderId="11" xfId="0" applyBorder="1" applyAlignment="1" applyProtection="1">
      <alignment vertical="top" wrapText="1"/>
    </xf>
    <xf numFmtId="0" fontId="0" fillId="0" borderId="11" xfId="0" applyBorder="1" applyAlignment="1" applyProtection="1">
      <alignment horizontal="left" vertical="top" wrapText="1"/>
    </xf>
    <xf numFmtId="0" fontId="0" fillId="0" borderId="62" xfId="0" applyBorder="1" applyAlignment="1" applyProtection="1">
      <alignment horizontal="right" vertical="top"/>
    </xf>
    <xf numFmtId="0" fontId="0" fillId="0" borderId="23" xfId="0" applyBorder="1" applyAlignment="1" applyProtection="1">
      <alignment horizontal="left" vertical="top" wrapText="1"/>
    </xf>
    <xf numFmtId="0" fontId="0" fillId="0" borderId="0" xfId="0" applyAlignment="1" applyProtection="1">
      <alignment vertical="top"/>
    </xf>
    <xf numFmtId="0" fontId="0" fillId="0" borderId="66" xfId="0" applyFill="1" applyBorder="1" applyAlignment="1" applyProtection="1">
      <alignment vertical="top" wrapText="1"/>
    </xf>
    <xf numFmtId="0" fontId="0" fillId="0" borderId="68" xfId="0" applyFill="1" applyBorder="1" applyAlignment="1" applyProtection="1">
      <alignment vertical="top" wrapText="1"/>
    </xf>
    <xf numFmtId="0" fontId="43" fillId="5" borderId="63" xfId="0" applyFont="1" applyFill="1" applyBorder="1" applyAlignment="1" applyProtection="1">
      <alignment horizontal="center" vertical="center"/>
    </xf>
    <xf numFmtId="0" fontId="43" fillId="5" borderId="64" xfId="0" applyFont="1" applyFill="1" applyBorder="1" applyAlignment="1" applyProtection="1">
      <alignment horizontal="center" vertical="center"/>
    </xf>
    <xf numFmtId="0" fontId="43" fillId="9" borderId="60" xfId="0" applyFont="1" applyFill="1" applyBorder="1" applyAlignment="1" applyProtection="1">
      <alignment horizontal="center" vertical="center"/>
    </xf>
    <xf numFmtId="0" fontId="43" fillId="9" borderId="61" xfId="0" applyFont="1" applyFill="1" applyBorder="1" applyAlignment="1" applyProtection="1">
      <alignment horizontal="center" vertical="center"/>
    </xf>
    <xf numFmtId="0" fontId="43" fillId="6" borderId="69" xfId="0" applyFont="1" applyFill="1" applyBorder="1" applyAlignment="1" applyProtection="1">
      <alignment horizontal="center" vertical="center"/>
    </xf>
    <xf numFmtId="0" fontId="43" fillId="6" borderId="70" xfId="0" applyFont="1" applyFill="1" applyBorder="1" applyAlignment="1" applyProtection="1">
      <alignment horizontal="center" vertical="center"/>
    </xf>
    <xf numFmtId="0" fontId="42" fillId="0" borderId="0" xfId="1" applyFont="1" applyAlignment="1" applyProtection="1">
      <alignment horizontal="center" vertical="center"/>
      <protection hidden="1"/>
    </xf>
    <xf numFmtId="0" fontId="66" fillId="0" borderId="0" xfId="1" applyFont="1" applyAlignment="1" applyProtection="1">
      <alignment horizontal="center" vertical="center"/>
      <protection hidden="1"/>
    </xf>
    <xf numFmtId="0" fontId="0" fillId="0" borderId="0" xfId="0" applyFill="1" applyAlignment="1" applyProtection="1">
      <alignment horizontal="center" wrapText="1"/>
    </xf>
    <xf numFmtId="0" fontId="42" fillId="0" borderId="0" xfId="1" applyNumberFormat="1" applyFont="1" applyFill="1" applyBorder="1" applyAlignment="1" applyProtection="1">
      <alignment horizontal="center" vertical="center"/>
      <protection hidden="1"/>
    </xf>
    <xf numFmtId="0" fontId="4" fillId="6" borderId="1" xfId="2" applyFont="1" applyFill="1" applyBorder="1" applyAlignment="1" applyProtection="1">
      <protection locked="0"/>
    </xf>
    <xf numFmtId="49" fontId="4" fillId="6" borderId="2" xfId="3" applyNumberFormat="1" applyFont="1" applyFill="1" applyBorder="1" applyAlignment="1" applyProtection="1">
      <alignment horizontal="left"/>
      <protection locked="0"/>
    </xf>
    <xf numFmtId="176" fontId="4" fillId="6" borderId="1" xfId="2" applyNumberFormat="1" applyFont="1" applyFill="1" applyBorder="1" applyAlignment="1" applyProtection="1">
      <protection locked="0"/>
    </xf>
    <xf numFmtId="165" fontId="18" fillId="0" borderId="0" xfId="5" applyNumberFormat="1" applyFont="1" applyFill="1" applyBorder="1" applyAlignment="1" applyProtection="1">
      <alignment horizontal="right" vertical="center"/>
      <protection hidden="1"/>
    </xf>
    <xf numFmtId="0" fontId="4" fillId="0" borderId="8" xfId="2" applyFont="1" applyBorder="1" applyAlignment="1" applyProtection="1">
      <alignment wrapText="1"/>
      <protection hidden="1"/>
    </xf>
    <xf numFmtId="0" fontId="4" fillId="0" borderId="17" xfId="2" applyFont="1" applyBorder="1" applyAlignment="1" applyProtection="1">
      <alignment wrapText="1"/>
      <protection hidden="1"/>
    </xf>
    <xf numFmtId="0" fontId="4" fillId="0" borderId="10" xfId="2" applyFont="1" applyBorder="1" applyAlignment="1" applyProtection="1">
      <alignment wrapText="1"/>
      <protection hidden="1"/>
    </xf>
    <xf numFmtId="0" fontId="4" fillId="0" borderId="0" xfId="2" applyFont="1" applyBorder="1" applyAlignment="1" applyProtection="1">
      <alignment wrapText="1"/>
      <protection hidden="1"/>
    </xf>
    <xf numFmtId="0" fontId="4" fillId="0" borderId="12" xfId="2" applyFont="1" applyBorder="1" applyAlignment="1" applyProtection="1">
      <alignment wrapText="1"/>
      <protection hidden="1"/>
    </xf>
    <xf numFmtId="0" fontId="4" fillId="0" borderId="24" xfId="2" applyFont="1" applyBorder="1" applyAlignment="1" applyProtection="1">
      <alignment wrapText="1"/>
      <protection hidden="1"/>
    </xf>
    <xf numFmtId="0" fontId="3" fillId="0" borderId="0" xfId="1" applyNumberFormat="1" applyFont="1" applyFill="1" applyBorder="1" applyAlignment="1" applyProtection="1">
      <alignment horizontal="right" vertical="top"/>
      <protection hidden="1"/>
    </xf>
    <xf numFmtId="0" fontId="8" fillId="0" borderId="0" xfId="1" applyNumberFormat="1" applyFont="1" applyFill="1" applyBorder="1" applyAlignment="1" applyProtection="1">
      <alignment horizontal="right"/>
      <protection hidden="1"/>
    </xf>
    <xf numFmtId="0" fontId="32" fillId="0" borderId="13" xfId="2" applyFont="1" applyFill="1" applyBorder="1" applyAlignment="1" applyProtection="1">
      <alignment horizontal="center" vertical="center" wrapText="1"/>
      <protection hidden="1"/>
    </xf>
    <xf numFmtId="0" fontId="32" fillId="0" borderId="21" xfId="2" applyFont="1" applyFill="1" applyBorder="1" applyAlignment="1" applyProtection="1">
      <alignment horizontal="center" vertical="center" wrapText="1"/>
      <protection hidden="1"/>
    </xf>
    <xf numFmtId="0" fontId="32" fillId="0" borderId="22" xfId="2" applyFont="1" applyFill="1" applyBorder="1" applyAlignment="1" applyProtection="1">
      <alignment horizontal="center" vertical="center" wrapText="1"/>
      <protection hidden="1"/>
    </xf>
    <xf numFmtId="0" fontId="0" fillId="5" borderId="35" xfId="0" applyFill="1" applyBorder="1" applyAlignment="1" applyProtection="1">
      <alignment horizontal="center" vertical="center" wrapText="1"/>
    </xf>
    <xf numFmtId="0" fontId="0" fillId="5" borderId="36" xfId="0" applyFill="1" applyBorder="1" applyAlignment="1" applyProtection="1">
      <alignment horizontal="center" vertical="center"/>
    </xf>
    <xf numFmtId="0" fontId="0" fillId="5" borderId="37" xfId="0" applyFill="1" applyBorder="1" applyAlignment="1" applyProtection="1">
      <alignment horizontal="center" vertical="center"/>
    </xf>
    <xf numFmtId="177" fontId="0" fillId="0" borderId="48" xfId="0" applyNumberFormat="1" applyFont="1" applyBorder="1" applyAlignment="1" applyProtection="1">
      <alignment horizontal="right" wrapText="1"/>
    </xf>
    <xf numFmtId="177" fontId="0" fillId="0" borderId="45" xfId="0" applyNumberFormat="1" applyFont="1" applyBorder="1" applyAlignment="1" applyProtection="1">
      <alignment horizontal="right" wrapText="1"/>
    </xf>
    <xf numFmtId="0" fontId="43" fillId="0" borderId="0" xfId="0" applyFont="1" applyBorder="1" applyAlignment="1" applyProtection="1">
      <alignment horizontal="right"/>
    </xf>
    <xf numFmtId="0" fontId="52" fillId="0" borderId="12" xfId="0" applyFont="1" applyBorder="1" applyAlignment="1" applyProtection="1">
      <alignment wrapText="1"/>
    </xf>
    <xf numFmtId="0" fontId="52" fillId="0" borderId="24" xfId="0" applyFont="1" applyBorder="1" applyAlignment="1" applyProtection="1">
      <alignment wrapText="1"/>
    </xf>
    <xf numFmtId="0" fontId="52" fillId="0" borderId="33" xfId="0" applyFont="1" applyBorder="1" applyAlignment="1" applyProtection="1">
      <alignment wrapText="1"/>
    </xf>
    <xf numFmtId="177" fontId="0" fillId="0" borderId="0" xfId="0" applyNumberFormat="1" applyProtection="1"/>
    <xf numFmtId="0" fontId="0" fillId="0" borderId="0" xfId="0" applyProtection="1"/>
    <xf numFmtId="0" fontId="49" fillId="7" borderId="2" xfId="0" applyFont="1" applyFill="1" applyBorder="1" applyAlignment="1" applyProtection="1">
      <alignment horizontal="left" vertical="center" wrapText="1"/>
    </xf>
    <xf numFmtId="0" fontId="49" fillId="7" borderId="45" xfId="0" applyFont="1" applyFill="1" applyBorder="1" applyAlignment="1" applyProtection="1">
      <alignment horizontal="left" vertical="center" wrapText="1"/>
    </xf>
    <xf numFmtId="0" fontId="43" fillId="0" borderId="42" xfId="0" applyFont="1" applyBorder="1" applyAlignment="1" applyProtection="1">
      <alignment vertical="center"/>
    </xf>
    <xf numFmtId="0" fontId="43" fillId="0" borderId="46" xfId="0" applyFont="1" applyBorder="1" applyAlignment="1" applyProtection="1">
      <alignment vertical="center"/>
    </xf>
    <xf numFmtId="0" fontId="49" fillId="0" borderId="16" xfId="0" applyFont="1" applyBorder="1" applyAlignment="1" applyProtection="1">
      <alignment vertical="center"/>
    </xf>
    <xf numFmtId="0" fontId="43" fillId="5" borderId="8" xfId="0" applyFont="1" applyFill="1" applyBorder="1" applyProtection="1"/>
    <xf numFmtId="0" fontId="43" fillId="5" borderId="17" xfId="0" applyFont="1" applyFill="1" applyBorder="1" applyProtection="1"/>
    <xf numFmtId="0" fontId="43" fillId="5" borderId="9" xfId="0" applyFont="1" applyFill="1" applyBorder="1" applyProtection="1"/>
    <xf numFmtId="0" fontId="43" fillId="5" borderId="24" xfId="0" applyFont="1" applyFill="1" applyBorder="1" applyAlignment="1" applyProtection="1">
      <alignment horizontal="right"/>
    </xf>
    <xf numFmtId="177" fontId="0" fillId="0" borderId="47" xfId="0" applyNumberFormat="1" applyBorder="1" applyAlignment="1" applyProtection="1">
      <alignment horizontal="right"/>
    </xf>
    <xf numFmtId="177" fontId="0" fillId="0" borderId="46" xfId="0" applyNumberFormat="1" applyBorder="1" applyAlignment="1" applyProtection="1">
      <alignment horizontal="right"/>
    </xf>
    <xf numFmtId="177" fontId="0" fillId="0" borderId="48" xfId="0" applyNumberFormat="1" applyBorder="1" applyProtection="1"/>
    <xf numFmtId="177" fontId="0" fillId="0" borderId="45" xfId="0" applyNumberFormat="1" applyBorder="1" applyProtection="1"/>
    <xf numFmtId="0" fontId="52" fillId="0" borderId="10" xfId="0" applyFont="1" applyBorder="1" applyAlignment="1" applyProtection="1">
      <alignment vertical="center" wrapText="1"/>
    </xf>
    <xf numFmtId="0" fontId="52" fillId="0" borderId="0" xfId="0" applyFont="1" applyBorder="1" applyAlignment="1" applyProtection="1">
      <alignment vertical="center" wrapText="1"/>
    </xf>
    <xf numFmtId="0" fontId="52" fillId="0" borderId="34" xfId="0" applyFont="1" applyBorder="1" applyAlignment="1" applyProtection="1">
      <alignment vertical="center" wrapText="1"/>
    </xf>
    <xf numFmtId="177" fontId="0" fillId="0" borderId="48" xfId="0" applyNumberFormat="1" applyFill="1" applyBorder="1" applyAlignment="1" applyProtection="1">
      <alignment horizontal="right"/>
    </xf>
    <xf numFmtId="177" fontId="0" fillId="0" borderId="45" xfId="0" applyNumberFormat="1" applyFill="1" applyBorder="1" applyAlignment="1" applyProtection="1">
      <alignment horizontal="right"/>
    </xf>
    <xf numFmtId="0" fontId="48" fillId="5" borderId="35" xfId="0" applyFont="1" applyFill="1" applyBorder="1" applyAlignment="1" applyProtection="1">
      <alignment horizontal="center" vertical="center"/>
    </xf>
    <xf numFmtId="0" fontId="48" fillId="5" borderId="36" xfId="0" applyFont="1" applyFill="1" applyBorder="1" applyAlignment="1" applyProtection="1">
      <alignment horizontal="center" vertical="center"/>
    </xf>
    <xf numFmtId="0" fontId="48" fillId="5" borderId="37" xfId="0" applyFont="1" applyFill="1" applyBorder="1" applyAlignment="1" applyProtection="1">
      <alignment horizontal="center" vertical="center"/>
    </xf>
    <xf numFmtId="0" fontId="59" fillId="0" borderId="2" xfId="0" applyFont="1" applyFill="1" applyBorder="1" applyAlignment="1" applyProtection="1">
      <alignment vertical="center"/>
    </xf>
    <xf numFmtId="0" fontId="53" fillId="0" borderId="2" xfId="0" applyFont="1" applyFill="1" applyBorder="1" applyAlignment="1" applyProtection="1">
      <alignment vertical="center"/>
    </xf>
    <xf numFmtId="0" fontId="53" fillId="0" borderId="39" xfId="0" applyFont="1" applyFill="1" applyBorder="1" applyAlignment="1" applyProtection="1">
      <alignment vertical="center"/>
    </xf>
    <xf numFmtId="0" fontId="43" fillId="0" borderId="41" xfId="0" applyFont="1" applyBorder="1" applyAlignment="1" applyProtection="1">
      <alignment vertical="center"/>
    </xf>
    <xf numFmtId="0" fontId="0" fillId="6" borderId="42" xfId="0" applyFill="1" applyBorder="1" applyAlignment="1" applyProtection="1">
      <alignment vertical="center"/>
      <protection locked="0"/>
    </xf>
    <xf numFmtId="0" fontId="43" fillId="6" borderId="42" xfId="0" applyFont="1" applyFill="1" applyBorder="1" applyAlignment="1" applyProtection="1">
      <alignment vertical="center"/>
      <protection locked="0"/>
    </xf>
    <xf numFmtId="0" fontId="43" fillId="6" borderId="43" xfId="0" applyFont="1" applyFill="1" applyBorder="1" applyAlignment="1" applyProtection="1">
      <alignment vertical="center"/>
      <protection locked="0"/>
    </xf>
    <xf numFmtId="0" fontId="52" fillId="0" borderId="10" xfId="0" applyFont="1" applyBorder="1" applyAlignment="1" applyProtection="1">
      <alignment wrapText="1"/>
    </xf>
    <xf numFmtId="0" fontId="52" fillId="0" borderId="0" xfId="0" applyFont="1" applyBorder="1" applyAlignment="1" applyProtection="1">
      <alignment wrapText="1"/>
    </xf>
    <xf numFmtId="0" fontId="52" fillId="0" borderId="34" xfId="0" applyFont="1" applyBorder="1" applyAlignment="1" applyProtection="1">
      <alignment wrapText="1"/>
    </xf>
    <xf numFmtId="0" fontId="0" fillId="0" borderId="0" xfId="0" applyAlignment="1" applyProtection="1">
      <alignment horizontal="center" wrapText="1"/>
    </xf>
    <xf numFmtId="0" fontId="0" fillId="0" borderId="0" xfId="0" applyAlignment="1" applyProtection="1">
      <alignment horizontal="center"/>
    </xf>
    <xf numFmtId="0" fontId="43" fillId="10" borderId="16" xfId="0" applyFont="1" applyFill="1" applyBorder="1" applyAlignment="1" applyProtection="1">
      <alignment horizontal="right"/>
    </xf>
    <xf numFmtId="0" fontId="43" fillId="10" borderId="54" xfId="0" applyFont="1" applyFill="1" applyBorder="1" applyAlignment="1" applyProtection="1">
      <alignment horizontal="right"/>
    </xf>
    <xf numFmtId="177" fontId="0" fillId="10" borderId="55" xfId="0" applyNumberFormat="1" applyFill="1" applyBorder="1" applyAlignment="1" applyProtection="1">
      <alignment horizontal="right"/>
    </xf>
    <xf numFmtId="0" fontId="0" fillId="10" borderId="56" xfId="0" applyFill="1" applyBorder="1" applyAlignment="1" applyProtection="1">
      <alignment horizontal="right"/>
    </xf>
    <xf numFmtId="177" fontId="0" fillId="0" borderId="10" xfId="0" applyNumberFormat="1" applyBorder="1" applyProtection="1"/>
    <xf numFmtId="0" fontId="0" fillId="0" borderId="10" xfId="0" applyBorder="1" applyAlignment="1" applyProtection="1">
      <alignment horizontal="center" wrapText="1"/>
    </xf>
    <xf numFmtId="0" fontId="43" fillId="0" borderId="0" xfId="0" applyFont="1" applyAlignment="1" applyProtection="1">
      <alignment horizontal="right"/>
    </xf>
    <xf numFmtId="177" fontId="0" fillId="0" borderId="51" xfId="0" applyNumberFormat="1" applyBorder="1" applyProtection="1"/>
    <xf numFmtId="0" fontId="0" fillId="0" borderId="52" xfId="0" applyBorder="1" applyProtection="1"/>
    <xf numFmtId="0" fontId="56" fillId="0" borderId="0" xfId="0" applyFont="1" applyAlignment="1" applyProtection="1">
      <alignment horizontal="center" vertical="center"/>
    </xf>
    <xf numFmtId="0" fontId="57" fillId="0" borderId="0" xfId="0" applyFont="1" applyAlignment="1" applyProtection="1">
      <alignment horizontal="right" vertical="center" wrapText="1"/>
    </xf>
    <xf numFmtId="0" fontId="65" fillId="0" borderId="24" xfId="0" applyFont="1" applyBorder="1" applyAlignment="1" applyProtection="1">
      <alignment horizontal="right" vertical="center"/>
    </xf>
    <xf numFmtId="0" fontId="58" fillId="0" borderId="0" xfId="0" applyFont="1" applyAlignment="1" applyProtection="1">
      <alignment horizontal="center"/>
    </xf>
    <xf numFmtId="0" fontId="0" fillId="0" borderId="10" xfId="0" applyFont="1" applyBorder="1" applyProtection="1"/>
    <xf numFmtId="0" fontId="43" fillId="0" borderId="2" xfId="0" applyFont="1" applyBorder="1" applyAlignment="1" applyProtection="1">
      <alignment vertical="center"/>
    </xf>
    <xf numFmtId="0" fontId="43" fillId="0" borderId="45" xfId="0" applyFont="1" applyBorder="1" applyAlignment="1" applyProtection="1">
      <alignment vertical="center"/>
    </xf>
    <xf numFmtId="0" fontId="49" fillId="0" borderId="51" xfId="0" applyFont="1" applyBorder="1" applyAlignment="1" applyProtection="1">
      <alignment horizontal="right"/>
    </xf>
    <xf numFmtId="0" fontId="49" fillId="0" borderId="52" xfId="0" applyFont="1" applyBorder="1" applyAlignment="1" applyProtection="1">
      <alignment horizontal="right"/>
    </xf>
    <xf numFmtId="0" fontId="0" fillId="0" borderId="0" xfId="0" applyAlignment="1" applyProtection="1">
      <alignment horizontal="right"/>
    </xf>
    <xf numFmtId="177" fontId="0" fillId="0" borderId="1" xfId="0" applyNumberFormat="1" applyFill="1" applyBorder="1" applyAlignment="1" applyProtection="1">
      <alignment horizontal="right"/>
    </xf>
    <xf numFmtId="177" fontId="0" fillId="0" borderId="50" xfId="0" applyNumberFormat="1" applyFill="1" applyBorder="1" applyAlignment="1" applyProtection="1">
      <alignment horizontal="right"/>
    </xf>
    <xf numFmtId="177" fontId="0" fillId="0" borderId="0" xfId="0" applyNumberFormat="1" applyAlignment="1" applyProtection="1">
      <alignment horizontal="right"/>
    </xf>
    <xf numFmtId="177" fontId="0" fillId="0" borderId="34" xfId="0" applyNumberFormat="1" applyBorder="1" applyAlignment="1" applyProtection="1">
      <alignment horizontal="right"/>
    </xf>
    <xf numFmtId="0" fontId="0" fillId="0" borderId="34" xfId="0" applyBorder="1" applyAlignment="1" applyProtection="1">
      <alignment horizontal="right"/>
    </xf>
    <xf numFmtId="0" fontId="43" fillId="7" borderId="57" xfId="0" applyFont="1" applyFill="1" applyBorder="1" applyAlignment="1" applyProtection="1">
      <alignment horizontal="left" vertical="center" wrapText="1"/>
      <protection hidden="1"/>
    </xf>
    <xf numFmtId="0" fontId="43" fillId="7" borderId="51" xfId="0" applyFont="1" applyFill="1" applyBorder="1" applyAlignment="1" applyProtection="1">
      <alignment horizontal="left" vertical="center" wrapText="1"/>
      <protection hidden="1"/>
    </xf>
    <xf numFmtId="177" fontId="0" fillId="7" borderId="51" xfId="0" applyNumberFormat="1" applyFill="1" applyBorder="1" applyAlignment="1" applyProtection="1">
      <alignment horizontal="left" vertical="center"/>
      <protection hidden="1"/>
    </xf>
    <xf numFmtId="0" fontId="60" fillId="7" borderId="51" xfId="0" applyFont="1" applyFill="1" applyBorder="1" applyAlignment="1" applyProtection="1">
      <alignment horizontal="center" vertical="center"/>
      <protection hidden="1"/>
    </xf>
    <xf numFmtId="0" fontId="60" fillId="7" borderId="52" xfId="0" applyFont="1" applyFill="1" applyBorder="1" applyAlignment="1" applyProtection="1">
      <alignment horizontal="center" vertical="center"/>
      <protection hidden="1"/>
    </xf>
    <xf numFmtId="0" fontId="48" fillId="5" borderId="35" xfId="0" applyFont="1" applyFill="1" applyBorder="1" applyAlignment="1" applyProtection="1">
      <alignment horizontal="center" vertical="center"/>
      <protection hidden="1"/>
    </xf>
    <xf numFmtId="0" fontId="48" fillId="5" borderId="36" xfId="0" applyFont="1" applyFill="1" applyBorder="1" applyAlignment="1" applyProtection="1">
      <alignment horizontal="center" vertical="center"/>
      <protection hidden="1"/>
    </xf>
    <xf numFmtId="0" fontId="48" fillId="5" borderId="37" xfId="0" applyFont="1" applyFill="1" applyBorder="1" applyAlignment="1" applyProtection="1">
      <alignment horizontal="center" vertical="center"/>
      <protection hidden="1"/>
    </xf>
    <xf numFmtId="0" fontId="0" fillId="0" borderId="2" xfId="0" applyFont="1" applyBorder="1" applyAlignment="1" applyProtection="1">
      <alignment vertical="center"/>
      <protection hidden="1"/>
    </xf>
    <xf numFmtId="0" fontId="0" fillId="0" borderId="45" xfId="0" applyFont="1" applyBorder="1" applyAlignment="1" applyProtection="1">
      <alignment vertical="center"/>
      <protection hidden="1"/>
    </xf>
    <xf numFmtId="0" fontId="43" fillId="0" borderId="41" xfId="0" applyFont="1" applyBorder="1" applyAlignment="1" applyProtection="1">
      <alignment vertical="center"/>
      <protection hidden="1"/>
    </xf>
    <xf numFmtId="0" fontId="43" fillId="0" borderId="42" xfId="0" applyFont="1" applyBorder="1" applyAlignment="1" applyProtection="1">
      <alignment vertical="center"/>
      <protection hidden="1"/>
    </xf>
    <xf numFmtId="0" fontId="0" fillId="0" borderId="42" xfId="0" applyFont="1" applyBorder="1" applyAlignment="1" applyProtection="1">
      <alignment vertical="center"/>
      <protection hidden="1"/>
    </xf>
    <xf numFmtId="0" fontId="0" fillId="0" borderId="46" xfId="0" applyFont="1" applyBorder="1" applyAlignment="1" applyProtection="1">
      <alignment vertical="center"/>
      <protection hidden="1"/>
    </xf>
    <xf numFmtId="0" fontId="43" fillId="5" borderId="35" xfId="0" applyFont="1" applyFill="1" applyBorder="1" applyAlignment="1" applyProtection="1">
      <alignment horizontal="center" vertical="center" wrapText="1"/>
      <protection hidden="1"/>
    </xf>
    <xf numFmtId="0" fontId="43" fillId="5" borderId="36" xfId="0" applyFont="1" applyFill="1" applyBorder="1" applyAlignment="1" applyProtection="1">
      <alignment horizontal="center" vertical="center" wrapText="1"/>
      <protection hidden="1"/>
    </xf>
    <xf numFmtId="0" fontId="43" fillId="5" borderId="37" xfId="0" applyFont="1" applyFill="1" applyBorder="1" applyAlignment="1" applyProtection="1">
      <alignment horizontal="center" vertical="center" wrapText="1"/>
      <protection hidden="1"/>
    </xf>
    <xf numFmtId="0" fontId="49" fillId="0" borderId="0" xfId="0" applyFont="1" applyAlignment="1" applyProtection="1">
      <alignment horizontal="center"/>
      <protection hidden="1"/>
    </xf>
    <xf numFmtId="0" fontId="43" fillId="6" borderId="10" xfId="0" applyFont="1" applyFill="1" applyBorder="1" applyAlignment="1" applyProtection="1">
      <alignment vertical="center" wrapText="1"/>
      <protection locked="0"/>
    </xf>
    <xf numFmtId="0" fontId="43" fillId="6" borderId="0" xfId="0" applyFont="1" applyFill="1" applyBorder="1" applyAlignment="1" applyProtection="1">
      <alignment vertical="center" wrapText="1"/>
      <protection locked="0"/>
    </xf>
    <xf numFmtId="0" fontId="43" fillId="6" borderId="34" xfId="0" applyFont="1" applyFill="1" applyBorder="1" applyAlignment="1" applyProtection="1">
      <alignment vertical="center" wrapText="1"/>
      <protection locked="0"/>
    </xf>
    <xf numFmtId="0" fontId="43" fillId="6" borderId="12" xfId="0" applyFont="1" applyFill="1" applyBorder="1" applyAlignment="1" applyProtection="1">
      <alignment vertical="center" wrapText="1"/>
      <protection locked="0"/>
    </xf>
    <xf numFmtId="0" fontId="43" fillId="6" borderId="24" xfId="0" applyFont="1" applyFill="1" applyBorder="1" applyAlignment="1" applyProtection="1">
      <alignment vertical="center" wrapText="1"/>
      <protection locked="0"/>
    </xf>
    <xf numFmtId="0" fontId="43" fillId="6" borderId="33" xfId="0" applyFont="1" applyFill="1" applyBorder="1" applyAlignment="1" applyProtection="1">
      <alignment vertical="center" wrapText="1"/>
      <protection locked="0"/>
    </xf>
    <xf numFmtId="0" fontId="0" fillId="5" borderId="35" xfId="0" applyFill="1" applyBorder="1" applyAlignment="1" applyProtection="1">
      <alignment horizontal="center" vertical="center" wrapText="1"/>
      <protection hidden="1"/>
    </xf>
    <xf numFmtId="0" fontId="0" fillId="5" borderId="36" xfId="0" applyFill="1" applyBorder="1" applyAlignment="1" applyProtection="1">
      <alignment horizontal="center" vertical="center" wrapText="1"/>
      <protection hidden="1"/>
    </xf>
    <xf numFmtId="0" fontId="0" fillId="5" borderId="37" xfId="0" applyFill="1" applyBorder="1" applyAlignment="1" applyProtection="1">
      <alignment horizontal="center" vertical="center" wrapText="1"/>
      <protection hidden="1"/>
    </xf>
    <xf numFmtId="0" fontId="43" fillId="5" borderId="24" xfId="0" applyFont="1" applyFill="1" applyBorder="1" applyAlignment="1" applyProtection="1">
      <alignment horizontal="right"/>
      <protection hidden="1"/>
    </xf>
    <xf numFmtId="0" fontId="43" fillId="5" borderId="58" xfId="0" applyFont="1" applyFill="1" applyBorder="1" applyAlignment="1" applyProtection="1">
      <alignment horizontal="right"/>
      <protection hidden="1"/>
    </xf>
    <xf numFmtId="177" fontId="0" fillId="0" borderId="47" xfId="0" applyNumberFormat="1" applyBorder="1" applyAlignment="1" applyProtection="1">
      <alignment horizontal="right"/>
      <protection hidden="1"/>
    </xf>
    <xf numFmtId="177" fontId="0" fillId="0" borderId="46" xfId="0" applyNumberFormat="1" applyBorder="1" applyAlignment="1" applyProtection="1">
      <alignment horizontal="right"/>
      <protection hidden="1"/>
    </xf>
    <xf numFmtId="0" fontId="61" fillId="0" borderId="17" xfId="0" applyFont="1" applyBorder="1" applyProtection="1">
      <protection hidden="1"/>
    </xf>
    <xf numFmtId="0" fontId="57" fillId="0" borderId="0" xfId="0" applyFont="1" applyAlignment="1" applyProtection="1">
      <alignment horizontal="right" vertical="center" wrapText="1"/>
      <protection hidden="1"/>
    </xf>
    <xf numFmtId="44" fontId="11" fillId="7" borderId="71" xfId="6" applyNumberFormat="1" applyFont="1" applyFill="1" applyBorder="1" applyAlignment="1" applyProtection="1"/>
  </cellXfs>
  <cellStyles count="44">
    <cellStyle name="Bold" xfId="10" xr:uid="{00000000-0005-0000-0000-000000000000}"/>
    <cellStyle name="Bottom Line" xfId="11" xr:uid="{00000000-0005-0000-0000-000001000000}"/>
    <cellStyle name="Calc Currency (0)" xfId="12" xr:uid="{00000000-0005-0000-0000-000002000000}"/>
    <cellStyle name="cheduled" xfId="13" xr:uid="{00000000-0005-0000-0000-000003000000}"/>
    <cellStyle name="Column Head" xfId="14" xr:uid="{00000000-0005-0000-0000-000004000000}"/>
    <cellStyle name="Comma (0)" xfId="15" xr:uid="{00000000-0005-0000-0000-000005000000}"/>
    <cellStyle name="Comma (1)" xfId="16" xr:uid="{00000000-0005-0000-0000-000006000000}"/>
    <cellStyle name="Comma (2)" xfId="17" xr:uid="{00000000-0005-0000-0000-000007000000}"/>
    <cellStyle name="Comma 2" xfId="6" xr:uid="{00000000-0005-0000-0000-000008000000}"/>
    <cellStyle name="Comma 3" xfId="9" xr:uid="{00000000-0005-0000-0000-000009000000}"/>
    <cellStyle name="Copied" xfId="18" xr:uid="{00000000-0005-0000-0000-00000A000000}"/>
    <cellStyle name="Currency" xfId="43" builtinId="4"/>
    <cellStyle name="Currency (0)" xfId="19" xr:uid="{00000000-0005-0000-0000-00000B000000}"/>
    <cellStyle name="Currency (1)" xfId="20" xr:uid="{00000000-0005-0000-0000-00000C000000}"/>
    <cellStyle name="Currency (2)" xfId="21" xr:uid="{00000000-0005-0000-0000-00000D000000}"/>
    <cellStyle name="Currency 2" xfId="5" xr:uid="{00000000-0005-0000-0000-00000E000000}"/>
    <cellStyle name="Currency 3" xfId="7" xr:uid="{00000000-0005-0000-0000-00000F000000}"/>
    <cellStyle name="Entered" xfId="22" xr:uid="{00000000-0005-0000-0000-000010000000}"/>
    <cellStyle name="Grey" xfId="23" xr:uid="{00000000-0005-0000-0000-000011000000}"/>
    <cellStyle name="Header1" xfId="24" xr:uid="{00000000-0005-0000-0000-000012000000}"/>
    <cellStyle name="Header2" xfId="25" xr:uid="{00000000-0005-0000-0000-000013000000}"/>
    <cellStyle name="Heading1" xfId="26" xr:uid="{00000000-0005-0000-0000-000014000000}"/>
    <cellStyle name="Heading2" xfId="27" xr:uid="{00000000-0005-0000-0000-000015000000}"/>
    <cellStyle name="Heading3" xfId="28" xr:uid="{00000000-0005-0000-0000-000016000000}"/>
    <cellStyle name="Hyperlink" xfId="3" builtinId="8"/>
    <cellStyle name="Hyperlink 2" xfId="29" xr:uid="{00000000-0005-0000-0000-000018000000}"/>
    <cellStyle name="Input [yellow]" xfId="30" xr:uid="{00000000-0005-0000-0000-000019000000}"/>
    <cellStyle name="Input Cells" xfId="31" xr:uid="{00000000-0005-0000-0000-00001A000000}"/>
    <cellStyle name="Normal" xfId="0" builtinId="0"/>
    <cellStyle name="Normal - Style1" xfId="32" xr:uid="{00000000-0005-0000-0000-00001C000000}"/>
    <cellStyle name="Normal 2" xfId="2" xr:uid="{00000000-0005-0000-0000-00001D000000}"/>
    <cellStyle name="Normal 3" xfId="33" xr:uid="{00000000-0005-0000-0000-00001E000000}"/>
    <cellStyle name="Normal_Camden Office Building 6-15-07a" xfId="1" xr:uid="{00000000-0005-0000-0000-00001F000000}"/>
    <cellStyle name="Number (0)" xfId="34" xr:uid="{00000000-0005-0000-0000-000020000000}"/>
    <cellStyle name="Percent (0)" xfId="35" xr:uid="{00000000-0005-0000-0000-000021000000}"/>
    <cellStyle name="Percent (1)" xfId="36" xr:uid="{00000000-0005-0000-0000-000022000000}"/>
    <cellStyle name="Percent (2)" xfId="37" xr:uid="{00000000-0005-0000-0000-000023000000}"/>
    <cellStyle name="Percent [2]" xfId="38" xr:uid="{00000000-0005-0000-0000-000024000000}"/>
    <cellStyle name="Percent 2" xfId="4" xr:uid="{00000000-0005-0000-0000-000025000000}"/>
    <cellStyle name="Percent 3" xfId="8" xr:uid="{00000000-0005-0000-0000-000026000000}"/>
    <cellStyle name="RevList" xfId="39" xr:uid="{00000000-0005-0000-0000-000027000000}"/>
    <cellStyle name="Right Margin" xfId="40" xr:uid="{00000000-0005-0000-0000-000028000000}"/>
    <cellStyle name="Subtotal" xfId="41" xr:uid="{00000000-0005-0000-0000-000029000000}"/>
    <cellStyle name="Top Line" xfId="42" xr:uid="{00000000-0005-0000-0000-00002A000000}"/>
  </cellStyles>
  <dxfs count="0"/>
  <tableStyles count="0" defaultTableStyle="TableStyleMedium9" defaultPivotStyle="PivotStyleLight16"/>
  <colors>
    <mruColors>
      <color rgb="FFC9EE76"/>
      <color rgb="FFD8F39B"/>
      <color rgb="FFECF9CF"/>
      <color rgb="FF79A516"/>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theme" Target="theme/theme1.xml"/><Relationship Id="rId10" Type="http://schemas.openxmlformats.org/officeDocument/2006/relationships/externalLink" Target="externalLinks/externalLink6.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G$7" lockText="1" noThreeD="1"/>
</file>

<file path=xl/ctrlProps/ctrlProp4.xml><?xml version="1.0" encoding="utf-8"?>
<formControlPr xmlns="http://schemas.microsoft.com/office/spreadsheetml/2009/9/main" objectType="CheckBox" fmlaLink="$G$8" lockText="1" noThreeD="1"/>
</file>

<file path=xl/ctrlProps/ctrlProp5.xml><?xml version="1.0" encoding="utf-8"?>
<formControlPr xmlns="http://schemas.microsoft.com/office/spreadsheetml/2009/9/main" objectType="CheckBox" fmlaLink="$G$10" lockText="1" noThreeD="1"/>
</file>

<file path=xl/ctrlProps/ctrlProp6.xml><?xml version="1.0" encoding="utf-8"?>
<formControlPr xmlns="http://schemas.microsoft.com/office/spreadsheetml/2009/9/main" objectType="CheckBox" fmlaLink="$H$10" noThreeD="1"/>
</file>

<file path=xl/ctrlProps/ctrlProp7.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fmlaLink="$G$9" lockText="1" noThreeD="1"/>
</file>

<file path=xl/ctrlProps/ctrlProp9.xml><?xml version="1.0" encoding="utf-8"?>
<formControlPr xmlns="http://schemas.microsoft.com/office/spreadsheetml/2009/9/main" objectType="CheckBox" fmlaLink="$H$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43</xdr:row>
      <xdr:rowOff>0</xdr:rowOff>
    </xdr:from>
    <xdr:to>
      <xdr:col>0</xdr:col>
      <xdr:colOff>603250</xdr:colOff>
      <xdr:row>44</xdr:row>
      <xdr:rowOff>44450</xdr:rowOff>
    </xdr:to>
    <xdr:pic>
      <xdr:nvPicPr>
        <xdr:cNvPr id="4" name="Picture 3" descr="A picture containing text, sign&#10;&#10;Description automatically generated">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953500"/>
          <a:ext cx="603250" cy="2286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19050</xdr:colOff>
          <xdr:row>3</xdr:row>
          <xdr:rowOff>6350</xdr:rowOff>
        </xdr:from>
        <xdr:to>
          <xdr:col>5</xdr:col>
          <xdr:colOff>222250</xdr:colOff>
          <xdr:row>4</xdr:row>
          <xdr:rowOff>44450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xdr:row>
          <xdr:rowOff>0</xdr:rowOff>
        </xdr:from>
        <xdr:to>
          <xdr:col>5</xdr:col>
          <xdr:colOff>222250</xdr:colOff>
          <xdr:row>5</xdr:row>
          <xdr:rowOff>38100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8</xdr:row>
          <xdr:rowOff>19050</xdr:rowOff>
        </xdr:from>
        <xdr:to>
          <xdr:col>2</xdr:col>
          <xdr:colOff>336550</xdr:colOff>
          <xdr:row>9</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8</xdr:row>
          <xdr:rowOff>19050</xdr:rowOff>
        </xdr:from>
        <xdr:to>
          <xdr:col>3</xdr:col>
          <xdr:colOff>336550</xdr:colOff>
          <xdr:row>9</xdr:row>
          <xdr:rowOff>57150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666750</xdr:colOff>
          <xdr:row>9</xdr:row>
          <xdr:rowOff>19050</xdr:rowOff>
        </xdr:from>
        <xdr:to>
          <xdr:col>5</xdr:col>
          <xdr:colOff>44450</xdr:colOff>
          <xdr:row>10</xdr:row>
          <xdr:rowOff>50800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GRM or Certified Incentive Track (Non-Transformative)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1085850</xdr:colOff>
          <xdr:row>9</xdr:row>
          <xdr:rowOff>19050</xdr:rowOff>
        </xdr:from>
        <xdr:to>
          <xdr:col>5</xdr:col>
          <xdr:colOff>1123950</xdr:colOff>
          <xdr:row>10</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Transformative Project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9</xdr:row>
          <xdr:rowOff>12700</xdr:rowOff>
        </xdr:from>
        <xdr:to>
          <xdr:col>2</xdr:col>
          <xdr:colOff>558800</xdr:colOff>
          <xdr:row>10</xdr:row>
          <xdr:rowOff>50800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N/A</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44</xdr:row>
      <xdr:rowOff>44450</xdr:rowOff>
    </xdr:from>
    <xdr:ext cx="603250" cy="228600"/>
    <xdr:pic>
      <xdr:nvPicPr>
        <xdr:cNvPr id="3" name="Picture 2" descr="A picture containing text, sign&#10;&#10;Description automatically generated">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220200"/>
          <a:ext cx="603250" cy="22860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19050</xdr:colOff>
          <xdr:row>8</xdr:row>
          <xdr:rowOff>0</xdr:rowOff>
        </xdr:from>
        <xdr:to>
          <xdr:col>3</xdr:col>
          <xdr:colOff>368300</xdr:colOff>
          <xdr:row>9</xdr:row>
          <xdr:rowOff>44450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Prorated by Phase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8</xdr:row>
          <xdr:rowOff>0</xdr:rowOff>
        </xdr:from>
        <xdr:to>
          <xdr:col>5</xdr:col>
          <xdr:colOff>336550</xdr:colOff>
          <xdr:row>9</xdr:row>
          <xdr:rowOff>38100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Special Allocation Request (per information below)</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01\MLestuk\RBH%20-%20ERG%20&amp;%20HUB\DOCUME~1\Gerald\LOCALS~1\Temp\Clients2\Thompson\FtMeade\Fort%20Meade%20Final%20CDMP%20Pro%20Forma%20Revision%208-15-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S01\DOCUME~1\JEDIDI~1\LOCALS~1\Temp\Domino%20Web%20Access\Residentail%20Componen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nyc021\Privshare\leasing\China%20Center\Financial%20Analysis%20-%20RPC%20Winter%202006\PROJECT%20BUDGET\Development%20Budget%20-%2006.09.02%20(Specific%20Build%20Out%20and%20Associated%20Design)(H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S01\WINDOWS\Desktop\2002%20achievementsUS%20-%20AL%20Revis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01\Port%20Authority\Financial%20Analysis\Retail%20Model\Modified%20Retail%20Model%20Alt.%20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1\DOCUME~1\JEDIDI~1\LOCALS~1\Temp\Domino%20Web%20Access\WTC\Freedom%20Tower%20Spire\Retail%20Scenario%20%231%20A%20(12.14.04)%20PI%20Adds%20--%20Reformatted%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S01\JLL\Clients\Atlantic%20Mutual\Sale%20-%20Leaseback%20Models%20-%20Sept%2029%20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S01\DOCUME~1\JEDIDI~1\LOCALS~1\Temp\Domino%20Web%20Access\CMPC%20CDMP\Army%20Northeast%20-%20Pro%20Forma%201-27%20w%20DS%20Reserv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D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S01\INV\PROPERTY\Regency%20Park\Marketing\Financial\Excel\Cash%20Flows\RPC%202.23.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
      <sheetName val="Index"/>
      <sheetName val="Fin Sum"/>
      <sheetName val="Development Budget"/>
      <sheetName val="Proforma 1-10"/>
      <sheetName val="Proforma 11-50"/>
      <sheetName val="Const Phase"/>
      <sheetName val="Const Bud"/>
      <sheetName val="Drawdown"/>
      <sheetName val="Debt Analysis"/>
      <sheetName val="Amortization Schedule"/>
      <sheetName val="Invest Eqty"/>
      <sheetName val="Utility Reserve"/>
      <sheetName val="Enviromental Reserve"/>
      <sheetName val="Operating Deficit Reserve"/>
      <sheetName val="Capital Reserve"/>
      <sheetName val="Residual Reserve"/>
      <sheetName val="Property Insurance"/>
      <sheetName val="PrTranMeade"/>
      <sheetName val="Tax Analysis"/>
      <sheetName val="Annual Project Cash Flow"/>
      <sheetName val="Project Sources and Uses"/>
      <sheetName val="2002 Operating Budget"/>
      <sheetName val="Proj Sum"/>
      <sheetName val="Business Terms Analysis"/>
      <sheetName val="Final Position"/>
      <sheetName val="COLA Analysis"/>
      <sheetName val="Profroma 01-12 COLA FY02"/>
      <sheetName val="Proforma 01-12 COLA FY02-03"/>
      <sheetName val="ProForma 01-12 COLA FY02-04"/>
      <sheetName val="Proforma 01-12 w COLA Plus"/>
      <sheetName val="Const Scheme"/>
      <sheetName val="Unit Production"/>
      <sheetName val="Flow of Funds"/>
      <sheetName val="COLA PLus Reserve"/>
      <sheetName val="2nd Generation"/>
      <sheetName val="Revenue"/>
      <sheetName val="Caps Exp"/>
      <sheetName val="Depreciation"/>
      <sheetName val="Chart1"/>
      <sheetName val="Sewer &amp; Water"/>
      <sheetName val="Util Informatio"/>
      <sheetName val="GIC Ivest Data"/>
      <sheetName val="Ft. Mead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ed CF"/>
      <sheetName val="Assumptions"/>
      <sheetName val="Key Import"/>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sheetName val="Area Budget Final"/>
      <sheetName val="Design Cost Analysis"/>
      <sheetName val="Blocking and Stacking Diagram"/>
      <sheetName val="term sheet criteria"/>
      <sheetName val="Building Lobby"/>
      <sheetName val="China Club"/>
      <sheetName val="CC Reception"/>
      <sheetName val="Travel Center"/>
      <sheetName val="Conference Center"/>
      <sheetName val="Serviced Office"/>
      <sheetName val="CC Admin"/>
      <sheetName val="Incubator Space 1"/>
      <sheetName val="Incubator Space 2"/>
      <sheetName val="Other Indirect Soft Costs"/>
      <sheetName val="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stment Sales"/>
      <sheetName val="Sales Summary"/>
      <sheetName val="Advisory"/>
      <sheetName val="Advisory Summary"/>
      <sheetName val="#REF"/>
      <sheetName val="input_assumptions"/>
      <sheetName val="COVER_PAGE"/>
      <sheetName val="Historicals"/>
      <sheetName val="2002 achievementsUS - AL Revise"/>
      <sheetName val="2002"/>
      <sheetName val="Summary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Lease Valuation"/>
      <sheetName val="Square Footage"/>
      <sheetName val="Oct 23 Totals"/>
      <sheetName val="Rents"/>
      <sheetName val="PercentRent"/>
      <sheetName val="Capital Costs"/>
      <sheetName val="Financing"/>
      <sheetName val="Amort Table"/>
      <sheetName val="Initial Rent"/>
      <sheetName val="Rent Roll Selections"/>
      <sheetName val="WorkTables"/>
      <sheetName val="Alt B - Retail"/>
      <sheetName val="Site OPEX"/>
      <sheetName val="Top 10 Occupancy Costs"/>
      <sheetName val="Sales"/>
      <sheetName val="2000 Financial Assumptions"/>
      <sheetName val="Dec 15 Adjusted"/>
      <sheetName val="CAM"/>
      <sheetName val="CAM Junk"/>
      <sheetName val="Use Parameters Junk"/>
      <sheetName val="GLA Old"/>
    </sheetNames>
    <sheetDataSet>
      <sheetData sheetId="0" refreshError="1"/>
      <sheetData sheetId="1"/>
      <sheetData sheetId="2"/>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estions"/>
      <sheetName val="Rent Comparison"/>
      <sheetName val="Overview"/>
      <sheetName val="Valuation Summary"/>
      <sheetName val="Summary"/>
      <sheetName val="Key Assump"/>
      <sheetName val="Insurance"/>
      <sheetName val="Inputs"/>
      <sheetName val="Output Summary"/>
      <sheetName val="Lease Valuation"/>
      <sheetName val="D_GLA_Sum"/>
      <sheetName val="Scheme_D_Rents"/>
      <sheetName val="Other_Inc_Exp"/>
      <sheetName val="VacancyAllowance"/>
      <sheetName val="GLA Yrly"/>
      <sheetName val="WorkTables"/>
      <sheetName val="Leaseup_Schdl"/>
      <sheetName val="E_GLA_Sum"/>
      <sheetName val="May_04_Scnrio_Ttls"/>
      <sheetName val="Rent_Schdl"/>
      <sheetName val="Scheme_E_Rents"/>
      <sheetName val="Time Sched"/>
      <sheetName val="Ground Rent"/>
      <sheetName val=" RE tax(2)"/>
      <sheetName val="RE tax"/>
      <sheetName val="PilotSiteOpex"/>
      <sheetName val="Capital Costs"/>
      <sheetName val="Financing"/>
      <sheetName val="Realloc infra"/>
      <sheetName val="Realloc infra (2)"/>
      <sheetName val="Leaseup_Schdl_by_Level"/>
      <sheetName val="PCP Sched"/>
      <sheetName val="Leaseup_End_Yr"/>
      <sheetName val="PercentRent"/>
      <sheetName val="Amort Table"/>
      <sheetName val="Additional Info -&gt;"/>
      <sheetName val="Rent Roll Selections"/>
      <sheetName val="Top 10 Occupancy Costs"/>
      <sheetName val="Sales"/>
      <sheetName val="2000 Financial Assumptions"/>
      <sheetName val="Dec 15 Adjusted"/>
      <sheetName val="Scenario_Values"/>
      <sheetName val="Charts"/>
      <sheetName val="Chart_Data"/>
      <sheetName val="GRA_Scenarios"/>
      <sheetName val="Unused - Rent"/>
      <sheetName val="CAM"/>
      <sheetName val="CAM Junk"/>
      <sheetName val="Use Parameters Junk"/>
      <sheetName val="GLA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ssumptions"/>
      <sheetName val="Analysis"/>
      <sheetName val="Amort. Table - Current Loan"/>
      <sheetName val="Amort. Table - Refi Loan"/>
      <sheetName val="GAAP Comparison - Pre-Gain"/>
      <sheetName val="GAAP Comparison - Total (Gain)"/>
      <sheetName val="Graph - NPV (Pre-tax)"/>
      <sheetName val="Graph - NPV (After-tax)"/>
      <sheetName val="Graph - GAAP (Before Gain)"/>
      <sheetName val="Graph - GAAP (After Gain)"/>
      <sheetName val="Residual Value"/>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A-ExecSum"/>
      <sheetName val="Index"/>
      <sheetName val="Sheet1"/>
      <sheetName val="B-Assump"/>
      <sheetName val="Charts&amp;Graphs"/>
      <sheetName val="C-Sensitivity"/>
      <sheetName val="C-Metrics"/>
      <sheetName val="Sheet2"/>
      <sheetName val="E-BAH"/>
      <sheetName val="Lender PF"/>
      <sheetName val="Lender S&amp;U"/>
      <sheetName val="BAH With Phasing"/>
      <sheetName val="H-SourceComb"/>
      <sheetName val="RevExp Comb"/>
      <sheetName val="D1-RevExpCar"/>
      <sheetName val="F1-ExpCar"/>
      <sheetName val="Sheet3"/>
      <sheetName val="DS Reserve"/>
      <sheetName val="G1-DevBudCar"/>
      <sheetName val="J1-PhasingCar"/>
      <sheetName val="D2-RevExpMon"/>
      <sheetName val="F2-ExpMon"/>
      <sheetName val="G2-DevBudMon"/>
      <sheetName val="J2-PhasingMon"/>
      <sheetName val="D3-RevExpPic"/>
      <sheetName val="F3-ExpPic"/>
      <sheetName val="G3-DevBudPic"/>
      <sheetName val="J3-PhasingPic"/>
      <sheetName val="I-CapReinv"/>
      <sheetName val="I1-ChristmasTree"/>
      <sheetName val="K-Equity"/>
      <sheetName val="Development Staffing"/>
      <sheetName val="Y-TransBudget"/>
      <sheetName val="Y1-IDP Staffing"/>
      <sheetName val="Y2-TransBudget-Army Format"/>
      <sheetName val="Z-Ref"/>
      <sheetName val="BR Edi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T-Spec"/>
      <sheetName val="RPT_IDA"/>
      <sheetName val="Rental_Spec"/>
      <sheetName val="Rental_IDA"/>
      <sheetName val="Budget"/>
      <sheetName val="Assumptions"/>
      <sheetName val="Amort Sched"/>
      <sheetName val="Amort Lookup"/>
    </sheetNames>
    <sheetDataSet>
      <sheetData sheetId="0"/>
      <sheetData sheetId="1"/>
      <sheetData sheetId="2"/>
      <sheetData sheetId="3"/>
      <sheetData sheetId="4"/>
      <sheetData sheetId="5" refreshError="1"/>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Yield Analysis"/>
      <sheetName val="Base Case"/>
      <sheetName val="ConsolidatedCF"/>
      <sheetName val="Assumptions"/>
      <sheetName val="Cont-Spec Income"/>
      <sheetName val="Expiration"/>
      <sheetName val="Key Import"/>
      <sheetName val="Data1"/>
      <sheetName val="Data2"/>
      <sheetName val="Amort Worksheet"/>
      <sheetName val="Module1"/>
      <sheetName val="Module3"/>
      <sheetName val="Module2"/>
    </sheetNames>
    <sheetDataSet>
      <sheetData sheetId="0"/>
      <sheetData sheetId="1"/>
      <sheetData sheetId="2" refreshError="1"/>
      <sheetData sheetId="3"/>
      <sheetData sheetId="4"/>
      <sheetData sheetId="5"/>
      <sheetData sheetId="6"/>
      <sheetData sheetId="7"/>
      <sheetData sheetId="8"/>
      <sheetData sheetId="9"/>
      <sheetData sheetId="10"/>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F0FD5-39DE-4FF7-9391-A4A8F7EDF18D}">
  <sheetPr>
    <pageSetUpPr fitToPage="1"/>
  </sheetPr>
  <dimension ref="A1:L25"/>
  <sheetViews>
    <sheetView tabSelected="1" workbookViewId="0">
      <selection activeCell="B19" sqref="B19"/>
    </sheetView>
  </sheetViews>
  <sheetFormatPr defaultRowHeight="14.5"/>
  <cols>
    <col min="1" max="1" width="4.7265625" style="270" customWidth="1"/>
    <col min="2" max="2" width="99.1796875" style="269" customWidth="1"/>
    <col min="3" max="4" width="8.7265625" style="269"/>
    <col min="5" max="5" width="0.1796875" style="269" customWidth="1"/>
    <col min="6" max="12" width="0" style="269" hidden="1" customWidth="1"/>
    <col min="13" max="16384" width="8.7265625" style="269"/>
  </cols>
  <sheetData>
    <row r="1" spans="1:12" s="148" customFormat="1" ht="20">
      <c r="A1" s="292" t="s">
        <v>0</v>
      </c>
      <c r="B1" s="292"/>
      <c r="C1" s="268"/>
      <c r="D1" s="268"/>
      <c r="E1" s="268"/>
      <c r="F1" s="268"/>
      <c r="G1" s="268"/>
      <c r="H1" s="268"/>
      <c r="I1" s="268"/>
      <c r="J1" s="268"/>
      <c r="K1" s="268"/>
      <c r="L1" s="268"/>
    </row>
    <row r="2" spans="1:12" s="148" customFormat="1" ht="20">
      <c r="A2" s="293" t="s">
        <v>204</v>
      </c>
      <c r="B2" s="293"/>
      <c r="C2" s="268"/>
      <c r="D2" s="268"/>
      <c r="E2" s="268"/>
      <c r="F2" s="268"/>
      <c r="G2" s="268"/>
      <c r="H2" s="268"/>
      <c r="I2" s="268"/>
      <c r="J2" s="268"/>
      <c r="K2" s="268"/>
      <c r="L2" s="268"/>
    </row>
    <row r="3" spans="1:12" ht="8" customHeight="1"/>
    <row r="4" spans="1:12" ht="73.5" customHeight="1">
      <c r="A4" s="294" t="s">
        <v>203</v>
      </c>
      <c r="B4" s="294"/>
    </row>
    <row r="5" spans="1:12" ht="8" customHeight="1" thickBot="1"/>
    <row r="6" spans="1:12">
      <c r="A6" s="286" t="s">
        <v>177</v>
      </c>
      <c r="B6" s="287"/>
    </row>
    <row r="7" spans="1:12">
      <c r="A7" s="271">
        <v>1</v>
      </c>
      <c r="B7" s="272" t="s">
        <v>95</v>
      </c>
    </row>
    <row r="8" spans="1:12">
      <c r="A8" s="271">
        <v>2</v>
      </c>
      <c r="B8" s="272" t="s">
        <v>178</v>
      </c>
    </row>
    <row r="9" spans="1:12" ht="87">
      <c r="A9" s="271">
        <v>3</v>
      </c>
      <c r="B9" s="273" t="s">
        <v>98</v>
      </c>
    </row>
    <row r="10" spans="1:12" ht="117.5" customHeight="1" thickBot="1">
      <c r="A10" s="274">
        <v>4</v>
      </c>
      <c r="B10" s="275" t="s">
        <v>100</v>
      </c>
    </row>
    <row r="11" spans="1:12" ht="8" customHeight="1" thickBot="1">
      <c r="A11" s="276"/>
      <c r="B11" s="277"/>
    </row>
    <row r="12" spans="1:12">
      <c r="A12" s="288" t="s">
        <v>186</v>
      </c>
      <c r="B12" s="289"/>
    </row>
    <row r="13" spans="1:12" ht="29">
      <c r="A13" s="278" t="s">
        <v>180</v>
      </c>
      <c r="B13" s="279" t="s">
        <v>96</v>
      </c>
    </row>
    <row r="14" spans="1:12" ht="29">
      <c r="A14" s="278" t="s">
        <v>181</v>
      </c>
      <c r="B14" s="279" t="s">
        <v>97</v>
      </c>
    </row>
    <row r="15" spans="1:12">
      <c r="A15" s="278" t="s">
        <v>182</v>
      </c>
      <c r="B15" s="279" t="s">
        <v>179</v>
      </c>
    </row>
    <row r="16" spans="1:12">
      <c r="A16" s="278" t="s">
        <v>183</v>
      </c>
      <c r="B16" s="279" t="s">
        <v>99</v>
      </c>
    </row>
    <row r="17" spans="1:2" ht="29" customHeight="1">
      <c r="A17" s="278" t="s">
        <v>184</v>
      </c>
      <c r="B17" s="280" t="s">
        <v>196</v>
      </c>
    </row>
    <row r="18" spans="1:2" ht="29">
      <c r="A18" s="278" t="s">
        <v>185</v>
      </c>
      <c r="B18" s="280" t="s">
        <v>198</v>
      </c>
    </row>
    <row r="19" spans="1:2" ht="29.5" thickBot="1">
      <c r="A19" s="281" t="s">
        <v>195</v>
      </c>
      <c r="B19" s="282" t="s">
        <v>199</v>
      </c>
    </row>
    <row r="20" spans="1:2" ht="8" customHeight="1" thickBot="1">
      <c r="B20" s="283"/>
    </row>
    <row r="21" spans="1:2">
      <c r="A21" s="290" t="s">
        <v>187</v>
      </c>
      <c r="B21" s="291"/>
    </row>
    <row r="22" spans="1:2" ht="43.5">
      <c r="A22" s="271" t="s">
        <v>188</v>
      </c>
      <c r="B22" s="273" t="s">
        <v>197</v>
      </c>
    </row>
    <row r="23" spans="1:2" ht="59" customHeight="1">
      <c r="A23" s="271" t="s">
        <v>189</v>
      </c>
      <c r="B23" s="284" t="s">
        <v>201</v>
      </c>
    </row>
    <row r="24" spans="1:2" ht="29" customHeight="1">
      <c r="A24" s="271" t="s">
        <v>190</v>
      </c>
      <c r="B24" s="284" t="s">
        <v>200</v>
      </c>
    </row>
    <row r="25" spans="1:2" ht="73.5" customHeight="1" thickBot="1">
      <c r="A25" s="274" t="s">
        <v>191</v>
      </c>
      <c r="B25" s="285" t="s">
        <v>202</v>
      </c>
    </row>
  </sheetData>
  <sheetProtection algorithmName="SHA-512" hashValue="zWdIYgg/z9E3oQ3e3/WzsYeLBuLN/DiSJRjI1GiDWTPi7WJvj05rQVU5Plh1LeWxX/098Pfw+SI1VNV6pCJvxA==" saltValue="AAqg9ks33h9tyDmODqgTXg==" spinCount="100000" sheet="1" objects="1" scenarios="1"/>
  <mergeCells count="6">
    <mergeCell ref="A6:B6"/>
    <mergeCell ref="A12:B12"/>
    <mergeCell ref="A21:B21"/>
    <mergeCell ref="A1:B1"/>
    <mergeCell ref="A2:B2"/>
    <mergeCell ref="A4:B4"/>
  </mergeCells>
  <printOptions horizontalCentered="1"/>
  <pageMargins left="0.2" right="0.2" top="0.25" bottom="0.25" header="0.3" footer="0.3"/>
  <pageSetup scale="94" fitToWidth="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309"/>
  <sheetViews>
    <sheetView view="pageBreakPreview" topLeftCell="D1" zoomScale="85" zoomScaleSheetLayoutView="85" workbookViewId="0">
      <selection activeCell="F83" sqref="F83"/>
    </sheetView>
  </sheetViews>
  <sheetFormatPr defaultColWidth="12.453125" defaultRowHeight="13"/>
  <cols>
    <col min="1" max="1" width="4.54296875" style="124" customWidth="1"/>
    <col min="2" max="2" width="5.54296875" style="125" customWidth="1"/>
    <col min="3" max="3" width="0.81640625" style="126" customWidth="1"/>
    <col min="4" max="4" width="60.54296875" style="126" customWidth="1"/>
    <col min="5" max="5" width="16.26953125" style="18" customWidth="1"/>
    <col min="6" max="6" width="12.453125" style="19" customWidth="1"/>
    <col min="7" max="7" width="18.54296875" style="114" customWidth="1"/>
    <col min="8" max="8" width="18.54296875" style="19" customWidth="1"/>
    <col min="9" max="9" width="2.1796875" style="19" customWidth="1"/>
    <col min="10" max="10" width="18.1796875" style="19" customWidth="1"/>
    <col min="11" max="12" width="18.1796875" style="9" customWidth="1"/>
    <col min="13" max="13" width="19" style="9" hidden="1" customWidth="1"/>
    <col min="14" max="14" width="12.453125" style="9" hidden="1" customWidth="1"/>
    <col min="15" max="15" width="4.7265625" style="9" hidden="1" customWidth="1"/>
    <col min="16" max="16" width="12.453125" style="9" hidden="1" customWidth="1"/>
    <col min="17" max="17" width="15" style="9" hidden="1" customWidth="1"/>
    <col min="18" max="18" width="16.26953125" style="9" customWidth="1"/>
    <col min="19" max="16384" width="12.453125" style="9"/>
  </cols>
  <sheetData>
    <row r="1" spans="1:14" s="7" customFormat="1" ht="12" customHeight="1">
      <c r="A1" s="4"/>
      <c r="B1" s="4"/>
      <c r="C1" s="5"/>
      <c r="D1" s="5"/>
      <c r="E1" s="5"/>
      <c r="F1" s="5"/>
      <c r="G1" s="5"/>
      <c r="H1" s="5"/>
      <c r="I1" s="5"/>
      <c r="J1" s="5"/>
      <c r="K1" s="5"/>
      <c r="L1" s="6" t="s">
        <v>175</v>
      </c>
    </row>
    <row r="2" spans="1:14" s="7" customFormat="1" ht="18" customHeight="1">
      <c r="A2" s="295" t="s">
        <v>0</v>
      </c>
      <c r="B2" s="295"/>
      <c r="C2" s="295"/>
      <c r="D2" s="295"/>
      <c r="E2" s="295"/>
      <c r="F2" s="295"/>
      <c r="G2" s="295"/>
      <c r="H2" s="295"/>
      <c r="I2" s="295"/>
      <c r="J2" s="295"/>
      <c r="K2" s="295"/>
      <c r="L2" s="295"/>
    </row>
    <row r="3" spans="1:14" s="7" customFormat="1" ht="18" customHeight="1">
      <c r="A3" s="295" t="s">
        <v>1</v>
      </c>
      <c r="B3" s="295"/>
      <c r="C3" s="295"/>
      <c r="D3" s="295"/>
      <c r="E3" s="295"/>
      <c r="F3" s="295"/>
      <c r="G3" s="295"/>
      <c r="H3" s="295"/>
      <c r="I3" s="295"/>
      <c r="J3" s="295"/>
      <c r="K3" s="295"/>
      <c r="L3" s="295"/>
    </row>
    <row r="4" spans="1:14" ht="16.899999999999999" customHeight="1">
      <c r="A4" s="151"/>
      <c r="B4" s="151"/>
      <c r="C4" s="8"/>
      <c r="D4" s="8"/>
      <c r="E4" s="8"/>
      <c r="F4" s="8"/>
      <c r="G4" s="8"/>
      <c r="H4" s="8"/>
      <c r="I4" s="8"/>
      <c r="J4" s="8"/>
      <c r="K4" s="8"/>
    </row>
    <row r="5" spans="1:14" ht="16" customHeight="1">
      <c r="A5" s="306" t="s">
        <v>2</v>
      </c>
      <c r="B5" s="306"/>
      <c r="C5" s="306"/>
      <c r="D5" s="296"/>
      <c r="E5" s="296"/>
      <c r="F5" s="296"/>
      <c r="G5" s="296"/>
      <c r="H5" s="296"/>
      <c r="I5" s="10"/>
      <c r="J5" s="11" t="s">
        <v>3</v>
      </c>
      <c r="K5" s="298"/>
      <c r="L5" s="298"/>
    </row>
    <row r="6" spans="1:14" ht="16" customHeight="1" thickBot="1">
      <c r="A6" s="306" t="s">
        <v>4</v>
      </c>
      <c r="B6" s="306"/>
      <c r="C6" s="306"/>
      <c r="D6" s="297"/>
      <c r="E6" s="297"/>
      <c r="F6" s="297"/>
      <c r="G6" s="297"/>
      <c r="H6" s="297"/>
      <c r="I6" s="10"/>
      <c r="J6" s="10"/>
    </row>
    <row r="7" spans="1:14" ht="13.9" customHeight="1" thickBot="1">
      <c r="A7" s="12"/>
      <c r="B7" s="12"/>
      <c r="C7" s="12"/>
      <c r="D7" s="13"/>
      <c r="E7" s="14"/>
      <c r="F7" s="14"/>
      <c r="G7" s="14"/>
      <c r="H7" s="14"/>
      <c r="I7" s="14"/>
      <c r="J7" s="300" t="s">
        <v>5</v>
      </c>
      <c r="K7" s="301"/>
      <c r="L7" s="129"/>
      <c r="M7" s="9" t="s">
        <v>6</v>
      </c>
    </row>
    <row r="8" spans="1:14" ht="13.9" customHeight="1" thickBot="1">
      <c r="A8" s="12"/>
      <c r="B8" s="12"/>
      <c r="C8" s="12"/>
      <c r="D8" s="308" t="s">
        <v>7</v>
      </c>
      <c r="E8" s="15"/>
      <c r="F8" s="15"/>
      <c r="G8" s="16" t="s">
        <v>8</v>
      </c>
      <c r="H8" s="256"/>
      <c r="I8" s="15"/>
      <c r="J8" s="302"/>
      <c r="K8" s="303"/>
      <c r="L8" s="17"/>
      <c r="M8" s="9" t="s">
        <v>9</v>
      </c>
      <c r="N8" s="9" t="s">
        <v>10</v>
      </c>
    </row>
    <row r="9" spans="1:14" ht="13.9" customHeight="1" thickBot="1">
      <c r="A9" s="307"/>
      <c r="B9" s="307"/>
      <c r="C9" s="307"/>
      <c r="D9" s="309"/>
      <c r="G9" s="16" t="s">
        <v>11</v>
      </c>
      <c r="H9" s="128"/>
      <c r="I9" s="20"/>
      <c r="J9" s="304"/>
      <c r="K9" s="305"/>
      <c r="L9" s="21"/>
      <c r="N9" s="9" t="s">
        <v>12</v>
      </c>
    </row>
    <row r="10" spans="1:14" ht="13.9" customHeight="1">
      <c r="A10" s="152"/>
      <c r="B10" s="152"/>
      <c r="C10" s="152"/>
      <c r="D10" s="310"/>
      <c r="E10" s="22"/>
      <c r="F10" s="22"/>
      <c r="G10" s="22"/>
      <c r="H10" s="20"/>
      <c r="I10" s="20"/>
      <c r="J10" s="20"/>
      <c r="N10" s="9" t="s">
        <v>13</v>
      </c>
    </row>
    <row r="11" spans="1:14" ht="14.15" customHeight="1">
      <c r="A11" s="16"/>
      <c r="B11" s="23"/>
      <c r="C11" s="24"/>
      <c r="D11" s="20"/>
      <c r="E11" s="25"/>
      <c r="F11" s="26"/>
      <c r="G11" s="27"/>
      <c r="H11" s="28"/>
      <c r="I11" s="28"/>
      <c r="J11" s="29" t="s">
        <v>14</v>
      </c>
      <c r="K11" s="29"/>
      <c r="L11" s="29"/>
    </row>
    <row r="12" spans="1:14" ht="14.15" customHeight="1">
      <c r="A12" s="16"/>
      <c r="B12" s="23"/>
      <c r="C12" s="24"/>
      <c r="D12" s="30" t="s">
        <v>15</v>
      </c>
      <c r="E12" s="150" t="s">
        <v>16</v>
      </c>
      <c r="F12" s="31"/>
      <c r="G12" s="31" t="s">
        <v>17</v>
      </c>
      <c r="H12" s="31" t="s">
        <v>18</v>
      </c>
      <c r="I12" s="32"/>
      <c r="J12" s="31" t="s">
        <v>10</v>
      </c>
      <c r="K12" s="31" t="s">
        <v>12</v>
      </c>
      <c r="L12" s="31" t="s">
        <v>13</v>
      </c>
    </row>
    <row r="13" spans="1:14" ht="12.65" customHeight="1">
      <c r="A13" s="16"/>
      <c r="B13" s="23"/>
      <c r="C13" s="24"/>
      <c r="D13" s="20"/>
      <c r="E13" s="149"/>
      <c r="F13" s="33"/>
      <c r="G13" s="34"/>
      <c r="H13" s="28"/>
      <c r="I13" s="28"/>
      <c r="J13" s="28"/>
    </row>
    <row r="14" spans="1:14" s="43" customFormat="1" ht="16.149999999999999" customHeight="1">
      <c r="A14" s="16" t="s">
        <v>19</v>
      </c>
      <c r="B14" s="23"/>
      <c r="C14" s="35"/>
      <c r="D14" s="36" t="s">
        <v>20</v>
      </c>
      <c r="E14" s="37"/>
      <c r="F14" s="38"/>
      <c r="G14" s="39"/>
      <c r="H14" s="40"/>
      <c r="I14" s="41"/>
      <c r="J14" s="42"/>
      <c r="K14" s="42"/>
      <c r="L14" s="42"/>
    </row>
    <row r="15" spans="1:14" ht="12" customHeight="1">
      <c r="A15" s="16"/>
      <c r="B15" s="23">
        <v>1</v>
      </c>
      <c r="C15" s="35"/>
      <c r="D15" s="44" t="s">
        <v>21</v>
      </c>
      <c r="E15" s="56" t="s">
        <v>13</v>
      </c>
      <c r="F15" s="45"/>
      <c r="G15" s="130"/>
      <c r="H15" s="130"/>
      <c r="I15" s="46"/>
      <c r="J15" s="257">
        <f t="shared" ref="J15:J20" si="0">IF(E15="Hard",G15,IF(E15="soft",0,0))</f>
        <v>0</v>
      </c>
      <c r="K15" s="257">
        <f t="shared" ref="K15:K20" si="1">IF(E15="soft",G15,IF(E15="hard",0,0))</f>
        <v>0</v>
      </c>
      <c r="L15" s="257">
        <f t="shared" ref="L15:L20" si="2">IF(E15="other",G15,IF(E15="hard",0,0))</f>
        <v>0</v>
      </c>
    </row>
    <row r="16" spans="1:14" ht="12" customHeight="1">
      <c r="A16" s="16"/>
      <c r="B16" s="23">
        <f>+B15+1</f>
        <v>2</v>
      </c>
      <c r="C16" s="35"/>
      <c r="D16" s="44" t="s">
        <v>22</v>
      </c>
      <c r="E16" s="56" t="s">
        <v>13</v>
      </c>
      <c r="F16" s="47"/>
      <c r="G16" s="131"/>
      <c r="H16" s="130"/>
      <c r="I16" s="48"/>
      <c r="J16" s="257">
        <f t="shared" si="0"/>
        <v>0</v>
      </c>
      <c r="K16" s="257">
        <f t="shared" si="1"/>
        <v>0</v>
      </c>
      <c r="L16" s="257">
        <f t="shared" si="2"/>
        <v>0</v>
      </c>
    </row>
    <row r="17" spans="1:12" ht="12" customHeight="1">
      <c r="A17" s="16"/>
      <c r="B17" s="23">
        <f t="shared" ref="B17:B20" si="3">+B16+1</f>
        <v>3</v>
      </c>
      <c r="C17" s="35"/>
      <c r="D17" s="44" t="s">
        <v>23</v>
      </c>
      <c r="E17" s="56" t="s">
        <v>13</v>
      </c>
      <c r="F17" s="47"/>
      <c r="G17" s="131"/>
      <c r="H17" s="130"/>
      <c r="I17" s="48"/>
      <c r="J17" s="257">
        <f t="shared" si="0"/>
        <v>0</v>
      </c>
      <c r="K17" s="257">
        <f t="shared" si="1"/>
        <v>0</v>
      </c>
      <c r="L17" s="257">
        <f t="shared" si="2"/>
        <v>0</v>
      </c>
    </row>
    <row r="18" spans="1:12" ht="14.15" customHeight="1">
      <c r="A18" s="16"/>
      <c r="B18" s="23">
        <f t="shared" si="3"/>
        <v>4</v>
      </c>
      <c r="C18" s="35"/>
      <c r="D18" s="44" t="s">
        <v>24</v>
      </c>
      <c r="E18" s="56" t="s">
        <v>13</v>
      </c>
      <c r="F18" s="49"/>
      <c r="G18" s="131"/>
      <c r="H18" s="130"/>
      <c r="I18" s="48"/>
      <c r="J18" s="257">
        <f t="shared" si="0"/>
        <v>0</v>
      </c>
      <c r="K18" s="257">
        <f t="shared" si="1"/>
        <v>0</v>
      </c>
      <c r="L18" s="257">
        <f t="shared" si="2"/>
        <v>0</v>
      </c>
    </row>
    <row r="19" spans="1:12" ht="14.15" customHeight="1">
      <c r="A19" s="16"/>
      <c r="B19" s="23">
        <f t="shared" si="3"/>
        <v>5</v>
      </c>
      <c r="C19" s="35"/>
      <c r="D19" s="44" t="s">
        <v>25</v>
      </c>
      <c r="E19" s="56" t="s">
        <v>13</v>
      </c>
      <c r="F19" s="49"/>
      <c r="G19" s="131"/>
      <c r="H19" s="130"/>
      <c r="I19" s="48"/>
      <c r="J19" s="257">
        <f t="shared" si="0"/>
        <v>0</v>
      </c>
      <c r="K19" s="257">
        <f t="shared" si="1"/>
        <v>0</v>
      </c>
      <c r="L19" s="257">
        <f t="shared" si="2"/>
        <v>0</v>
      </c>
    </row>
    <row r="20" spans="1:12" ht="14.15" customHeight="1" thickBot="1">
      <c r="A20" s="16"/>
      <c r="B20" s="23">
        <f t="shared" si="3"/>
        <v>6</v>
      </c>
      <c r="C20" s="35"/>
      <c r="D20" s="50" t="s">
        <v>26</v>
      </c>
      <c r="E20" s="238" t="s">
        <v>13</v>
      </c>
      <c r="F20" s="51"/>
      <c r="G20" s="132"/>
      <c r="H20" s="133"/>
      <c r="I20" s="48"/>
      <c r="J20" s="257">
        <f t="shared" si="0"/>
        <v>0</v>
      </c>
      <c r="K20" s="257">
        <f t="shared" si="1"/>
        <v>0</v>
      </c>
      <c r="L20" s="257">
        <f t="shared" si="2"/>
        <v>0</v>
      </c>
    </row>
    <row r="21" spans="1:12" s="43" customFormat="1" ht="14.15" customHeight="1" thickTop="1">
      <c r="A21" s="16"/>
      <c r="B21" s="23"/>
      <c r="C21" s="35"/>
      <c r="D21" s="16" t="s">
        <v>27</v>
      </c>
      <c r="E21" s="32"/>
      <c r="F21" s="52"/>
      <c r="G21" s="53">
        <f>SUM(G15:G20)</f>
        <v>0</v>
      </c>
      <c r="H21" s="54">
        <f>SUM(H15:H20)</f>
        <v>0</v>
      </c>
      <c r="I21" s="55"/>
      <c r="J21" s="55"/>
    </row>
    <row r="22" spans="1:12" ht="14.15" customHeight="1">
      <c r="A22" s="16"/>
      <c r="B22" s="23"/>
      <c r="C22" s="35"/>
      <c r="D22" s="24"/>
      <c r="E22" s="56"/>
      <c r="F22" s="47"/>
      <c r="G22" s="57"/>
      <c r="H22" s="48"/>
      <c r="I22" s="48"/>
      <c r="J22" s="48"/>
    </row>
    <row r="23" spans="1:12" ht="14.15" customHeight="1">
      <c r="A23" s="16" t="s">
        <v>28</v>
      </c>
      <c r="B23" s="23"/>
      <c r="C23" s="35"/>
      <c r="D23" s="36" t="s">
        <v>29</v>
      </c>
      <c r="E23" s="58"/>
      <c r="F23" s="59"/>
      <c r="G23" s="60"/>
      <c r="H23" s="42"/>
      <c r="I23" s="48"/>
      <c r="J23" s="42"/>
      <c r="K23" s="42"/>
      <c r="L23" s="42"/>
    </row>
    <row r="24" spans="1:12" ht="14.15" customHeight="1">
      <c r="A24" s="16"/>
      <c r="B24" s="23">
        <v>1</v>
      </c>
      <c r="C24" s="35"/>
      <c r="D24" s="44" t="s">
        <v>30</v>
      </c>
      <c r="E24" s="56" t="s">
        <v>10</v>
      </c>
      <c r="F24" s="47"/>
      <c r="G24" s="131"/>
      <c r="H24" s="130"/>
      <c r="I24" s="48"/>
      <c r="J24" s="257">
        <f>IF(E24="Hard",G24,IF(E24="soft",0,0))</f>
        <v>0</v>
      </c>
      <c r="K24" s="257">
        <f>IF(E24="soft",G24,IF(E24="hard",0,0))</f>
        <v>0</v>
      </c>
      <c r="L24" s="257">
        <f>IF(E24="other",G24,IF(E24="hard",0,0))</f>
        <v>0</v>
      </c>
    </row>
    <row r="25" spans="1:12" ht="14.15" customHeight="1">
      <c r="A25" s="16"/>
      <c r="B25" s="23">
        <f>+B24+1</f>
        <v>2</v>
      </c>
      <c r="C25" s="35"/>
      <c r="D25" s="44" t="s">
        <v>31</v>
      </c>
      <c r="E25" s="56" t="s">
        <v>10</v>
      </c>
      <c r="F25" s="47"/>
      <c r="G25" s="131"/>
      <c r="H25" s="130"/>
      <c r="I25" s="48"/>
      <c r="J25" s="257">
        <f>IF(E25="Hard",G25,IF(E25="soft",0,0))</f>
        <v>0</v>
      </c>
      <c r="K25" s="257">
        <f>IF(E25="soft",G25,IF(E25="hard",0,0))</f>
        <v>0</v>
      </c>
      <c r="L25" s="257">
        <f>IF(E25="other",G25,IF(E25="hard",0,0))</f>
        <v>0</v>
      </c>
    </row>
    <row r="26" spans="1:12" ht="14.15" customHeight="1">
      <c r="A26" s="16"/>
      <c r="B26" s="23">
        <f t="shared" ref="B26:B34" si="4">+B25+1</f>
        <v>3</v>
      </c>
      <c r="C26" s="35"/>
      <c r="D26" s="44" t="s">
        <v>32</v>
      </c>
      <c r="E26" s="56" t="s">
        <v>10</v>
      </c>
      <c r="F26" s="47"/>
      <c r="G26" s="131"/>
      <c r="H26" s="130"/>
      <c r="I26" s="48"/>
      <c r="J26" s="257">
        <f>IF(E26="Hard",G26,IF(E26="soft",0,0))</f>
        <v>0</v>
      </c>
      <c r="K26" s="257">
        <f>IF(E26="soft",G26,IF(E26="hard",0,0))</f>
        <v>0</v>
      </c>
      <c r="L26" s="257">
        <f>IF(E26="other",G26,IF(E26="hard",0,0))</f>
        <v>0</v>
      </c>
    </row>
    <row r="27" spans="1:12" ht="14.15" customHeight="1">
      <c r="A27" s="16"/>
      <c r="B27" s="23"/>
      <c r="C27" s="35"/>
      <c r="D27" s="44" t="s">
        <v>33</v>
      </c>
      <c r="E27" s="61"/>
      <c r="F27" s="47"/>
      <c r="G27" s="62"/>
      <c r="H27" s="63"/>
      <c r="I27" s="48"/>
      <c r="J27" s="48"/>
      <c r="K27" s="48"/>
      <c r="L27" s="48"/>
    </row>
    <row r="28" spans="1:12" ht="14.15" customHeight="1">
      <c r="A28" s="16"/>
      <c r="B28" s="23">
        <f>+B26+1</f>
        <v>4</v>
      </c>
      <c r="C28" s="35"/>
      <c r="D28" s="64" t="s">
        <v>34</v>
      </c>
      <c r="E28" s="56" t="s">
        <v>10</v>
      </c>
      <c r="F28" s="47"/>
      <c r="G28" s="131"/>
      <c r="H28" s="130"/>
      <c r="I28" s="48"/>
      <c r="J28" s="257">
        <f t="shared" ref="J28:J34" si="5">IF(E28="Hard",G28,IF(E28="soft",0,0))</f>
        <v>0</v>
      </c>
      <c r="K28" s="257">
        <f t="shared" ref="K28:K34" si="6">IF(E28="soft",G28,IF(E28="hard",0,0))</f>
        <v>0</v>
      </c>
      <c r="L28" s="257">
        <f t="shared" ref="L28:L34" si="7">IF(E28="other",G28,IF(E28="hard",0,0))</f>
        <v>0</v>
      </c>
    </row>
    <row r="29" spans="1:12" ht="14.15" customHeight="1">
      <c r="A29" s="16"/>
      <c r="B29" s="23">
        <f t="shared" si="4"/>
        <v>5</v>
      </c>
      <c r="C29" s="35"/>
      <c r="D29" s="64" t="s">
        <v>35</v>
      </c>
      <c r="E29" s="56" t="s">
        <v>10</v>
      </c>
      <c r="F29" s="47"/>
      <c r="G29" s="131"/>
      <c r="H29" s="130"/>
      <c r="I29" s="48"/>
      <c r="J29" s="257">
        <f t="shared" si="5"/>
        <v>0</v>
      </c>
      <c r="K29" s="257">
        <f t="shared" si="6"/>
        <v>0</v>
      </c>
      <c r="L29" s="257">
        <f t="shared" si="7"/>
        <v>0</v>
      </c>
    </row>
    <row r="30" spans="1:12" ht="14.15" customHeight="1">
      <c r="A30" s="16"/>
      <c r="B30" s="23">
        <f t="shared" si="4"/>
        <v>6</v>
      </c>
      <c r="C30" s="35"/>
      <c r="D30" s="44" t="s">
        <v>36</v>
      </c>
      <c r="E30" s="56" t="s">
        <v>10</v>
      </c>
      <c r="F30" s="47"/>
      <c r="G30" s="131"/>
      <c r="H30" s="130"/>
      <c r="I30" s="48"/>
      <c r="J30" s="257">
        <f t="shared" si="5"/>
        <v>0</v>
      </c>
      <c r="K30" s="257">
        <f t="shared" si="6"/>
        <v>0</v>
      </c>
      <c r="L30" s="257">
        <f t="shared" si="7"/>
        <v>0</v>
      </c>
    </row>
    <row r="31" spans="1:12" ht="14.15" customHeight="1">
      <c r="A31" s="16"/>
      <c r="B31" s="23">
        <f t="shared" si="4"/>
        <v>7</v>
      </c>
      <c r="C31" s="35"/>
      <c r="D31" s="44" t="s">
        <v>37</v>
      </c>
      <c r="E31" s="56" t="s">
        <v>10</v>
      </c>
      <c r="F31" s="47"/>
      <c r="G31" s="131"/>
      <c r="H31" s="130"/>
      <c r="I31" s="48"/>
      <c r="J31" s="257">
        <f t="shared" si="5"/>
        <v>0</v>
      </c>
      <c r="K31" s="257">
        <f t="shared" si="6"/>
        <v>0</v>
      </c>
      <c r="L31" s="257">
        <f t="shared" si="7"/>
        <v>0</v>
      </c>
    </row>
    <row r="32" spans="1:12" ht="14.15" customHeight="1">
      <c r="A32" s="16"/>
      <c r="B32" s="23">
        <f t="shared" si="4"/>
        <v>8</v>
      </c>
      <c r="C32" s="35"/>
      <c r="D32" s="44" t="s">
        <v>38</v>
      </c>
      <c r="E32" s="56" t="s">
        <v>10</v>
      </c>
      <c r="F32" s="49"/>
      <c r="G32" s="131"/>
      <c r="H32" s="130"/>
      <c r="I32" s="48"/>
      <c r="J32" s="257">
        <f t="shared" si="5"/>
        <v>0</v>
      </c>
      <c r="K32" s="257">
        <f t="shared" si="6"/>
        <v>0</v>
      </c>
      <c r="L32" s="257">
        <f t="shared" si="7"/>
        <v>0</v>
      </c>
    </row>
    <row r="33" spans="1:12" ht="14.15" customHeight="1">
      <c r="A33" s="16"/>
      <c r="B33" s="23">
        <f t="shared" si="4"/>
        <v>9</v>
      </c>
      <c r="C33" s="35"/>
      <c r="D33" s="44" t="s">
        <v>208</v>
      </c>
      <c r="E33" s="56" t="s">
        <v>10</v>
      </c>
      <c r="F33" s="49"/>
      <c r="G33" s="131"/>
      <c r="H33" s="130"/>
      <c r="I33" s="48"/>
      <c r="J33" s="257">
        <f t="shared" si="5"/>
        <v>0</v>
      </c>
      <c r="K33" s="257">
        <f t="shared" si="6"/>
        <v>0</v>
      </c>
      <c r="L33" s="257">
        <f t="shared" si="7"/>
        <v>0</v>
      </c>
    </row>
    <row r="34" spans="1:12" ht="14.15" customHeight="1" thickBot="1">
      <c r="A34" s="16"/>
      <c r="B34" s="23">
        <f t="shared" si="4"/>
        <v>10</v>
      </c>
      <c r="C34" s="35"/>
      <c r="D34" s="50" t="s">
        <v>39</v>
      </c>
      <c r="E34" s="238" t="s">
        <v>10</v>
      </c>
      <c r="F34" s="51"/>
      <c r="G34" s="132"/>
      <c r="H34" s="133"/>
      <c r="I34" s="48"/>
      <c r="J34" s="257">
        <f t="shared" si="5"/>
        <v>0</v>
      </c>
      <c r="K34" s="257">
        <f t="shared" si="6"/>
        <v>0</v>
      </c>
      <c r="L34" s="257">
        <f t="shared" si="7"/>
        <v>0</v>
      </c>
    </row>
    <row r="35" spans="1:12" ht="14.15" customHeight="1" thickTop="1">
      <c r="A35" s="16"/>
      <c r="B35" s="23"/>
      <c r="C35" s="35"/>
      <c r="D35" s="16" t="s">
        <v>40</v>
      </c>
      <c r="E35" s="32"/>
      <c r="F35" s="65"/>
      <c r="G35" s="66">
        <f>SUM(G24:G34)</f>
        <v>0</v>
      </c>
      <c r="H35" s="54">
        <f>SUM(H24:H34)</f>
        <v>0</v>
      </c>
      <c r="I35" s="55"/>
      <c r="J35" s="55"/>
    </row>
    <row r="36" spans="1:12" s="43" customFormat="1" ht="14.15" customHeight="1">
      <c r="A36" s="16"/>
      <c r="B36" s="23"/>
      <c r="C36" s="35"/>
      <c r="D36" s="24"/>
      <c r="E36" s="56"/>
      <c r="F36" s="47"/>
      <c r="G36" s="57"/>
      <c r="H36" s="48"/>
      <c r="I36" s="48"/>
      <c r="J36" s="48"/>
    </row>
    <row r="37" spans="1:12" ht="14.15" customHeight="1">
      <c r="A37" s="16" t="s">
        <v>41</v>
      </c>
      <c r="B37" s="23"/>
      <c r="C37" s="35"/>
      <c r="D37" s="36" t="s">
        <v>42</v>
      </c>
      <c r="E37" s="58"/>
      <c r="F37" s="59"/>
      <c r="G37" s="60"/>
      <c r="H37" s="42"/>
      <c r="I37" s="48"/>
      <c r="J37" s="42"/>
      <c r="K37" s="42"/>
      <c r="L37" s="42"/>
    </row>
    <row r="38" spans="1:12" ht="14.15" customHeight="1">
      <c r="A38" s="16"/>
      <c r="B38" s="23">
        <v>1</v>
      </c>
      <c r="C38" s="35"/>
      <c r="D38" s="44" t="s">
        <v>43</v>
      </c>
      <c r="E38" s="56" t="s">
        <v>12</v>
      </c>
      <c r="F38" s="47"/>
      <c r="G38" s="131"/>
      <c r="H38" s="130"/>
      <c r="I38" s="48"/>
      <c r="J38" s="257">
        <f t="shared" ref="J38:J49" si="8">IF(E38="Hard",G38,IF(E38="soft",0,0))</f>
        <v>0</v>
      </c>
      <c r="K38" s="257">
        <f t="shared" ref="K38:K49" si="9">IF(E38="soft",G38,IF(E38="hard",0,0))</f>
        <v>0</v>
      </c>
      <c r="L38" s="257">
        <f t="shared" ref="L38:L49" si="10">IF(E38="other",G38,IF(E38="hard",0,0))</f>
        <v>0</v>
      </c>
    </row>
    <row r="39" spans="1:12" ht="14.15" customHeight="1">
      <c r="A39" s="16"/>
      <c r="B39" s="23">
        <f>+B38+1</f>
        <v>2</v>
      </c>
      <c r="C39" s="35"/>
      <c r="D39" s="44" t="s">
        <v>44</v>
      </c>
      <c r="E39" s="56" t="s">
        <v>12</v>
      </c>
      <c r="F39" s="47"/>
      <c r="G39" s="131"/>
      <c r="H39" s="130"/>
      <c r="I39" s="48"/>
      <c r="J39" s="257">
        <f t="shared" si="8"/>
        <v>0</v>
      </c>
      <c r="K39" s="257">
        <f t="shared" si="9"/>
        <v>0</v>
      </c>
      <c r="L39" s="257">
        <f t="shared" si="10"/>
        <v>0</v>
      </c>
    </row>
    <row r="40" spans="1:12" ht="14.15" customHeight="1">
      <c r="A40" s="16"/>
      <c r="B40" s="23">
        <f t="shared" ref="B40:B47" si="11">+B39+1</f>
        <v>3</v>
      </c>
      <c r="C40" s="35"/>
      <c r="D40" s="44" t="s">
        <v>45</v>
      </c>
      <c r="E40" s="56" t="s">
        <v>12</v>
      </c>
      <c r="F40" s="47"/>
      <c r="G40" s="131"/>
      <c r="H40" s="130"/>
      <c r="I40" s="48"/>
      <c r="J40" s="257">
        <f t="shared" si="8"/>
        <v>0</v>
      </c>
      <c r="K40" s="257">
        <f t="shared" si="9"/>
        <v>0</v>
      </c>
      <c r="L40" s="257">
        <f t="shared" si="10"/>
        <v>0</v>
      </c>
    </row>
    <row r="41" spans="1:12" ht="14.15" customHeight="1">
      <c r="A41" s="16"/>
      <c r="B41" s="23">
        <f t="shared" si="11"/>
        <v>4</v>
      </c>
      <c r="C41" s="35"/>
      <c r="D41" s="44" t="s">
        <v>46</v>
      </c>
      <c r="E41" s="56" t="s">
        <v>12</v>
      </c>
      <c r="F41" s="49"/>
      <c r="G41" s="131"/>
      <c r="H41" s="130"/>
      <c r="I41" s="48"/>
      <c r="J41" s="257">
        <f t="shared" si="8"/>
        <v>0</v>
      </c>
      <c r="K41" s="257">
        <f t="shared" si="9"/>
        <v>0</v>
      </c>
      <c r="L41" s="257">
        <f t="shared" si="10"/>
        <v>0</v>
      </c>
    </row>
    <row r="42" spans="1:12" ht="14.15" customHeight="1">
      <c r="A42" s="16"/>
      <c r="B42" s="23">
        <f t="shared" si="11"/>
        <v>5</v>
      </c>
      <c r="C42" s="35"/>
      <c r="D42" s="44" t="s">
        <v>47</v>
      </c>
      <c r="E42" s="56" t="s">
        <v>12</v>
      </c>
      <c r="F42" s="49"/>
      <c r="G42" s="131"/>
      <c r="H42" s="130"/>
      <c r="I42" s="48"/>
      <c r="J42" s="257">
        <f t="shared" si="8"/>
        <v>0</v>
      </c>
      <c r="K42" s="257">
        <f t="shared" si="9"/>
        <v>0</v>
      </c>
      <c r="L42" s="257">
        <f t="shared" si="10"/>
        <v>0</v>
      </c>
    </row>
    <row r="43" spans="1:12" ht="14.15" customHeight="1">
      <c r="A43" s="16"/>
      <c r="B43" s="23">
        <f t="shared" si="11"/>
        <v>6</v>
      </c>
      <c r="C43" s="35"/>
      <c r="D43" s="44" t="s">
        <v>48</v>
      </c>
      <c r="E43" s="56" t="s">
        <v>12</v>
      </c>
      <c r="F43" s="49"/>
      <c r="G43" s="131"/>
      <c r="H43" s="130"/>
      <c r="I43" s="48"/>
      <c r="J43" s="257">
        <f t="shared" si="8"/>
        <v>0</v>
      </c>
      <c r="K43" s="257">
        <f t="shared" si="9"/>
        <v>0</v>
      </c>
      <c r="L43" s="257">
        <f t="shared" si="10"/>
        <v>0</v>
      </c>
    </row>
    <row r="44" spans="1:12" ht="14.15" customHeight="1">
      <c r="A44" s="16"/>
      <c r="B44" s="23">
        <f t="shared" si="11"/>
        <v>7</v>
      </c>
      <c r="C44" s="35"/>
      <c r="D44" s="44" t="s">
        <v>49</v>
      </c>
      <c r="E44" s="56" t="s">
        <v>12</v>
      </c>
      <c r="F44" s="49"/>
      <c r="G44" s="131"/>
      <c r="H44" s="130"/>
      <c r="I44" s="48"/>
      <c r="J44" s="257">
        <f t="shared" si="8"/>
        <v>0</v>
      </c>
      <c r="K44" s="257">
        <f t="shared" si="9"/>
        <v>0</v>
      </c>
      <c r="L44" s="257">
        <f t="shared" si="10"/>
        <v>0</v>
      </c>
    </row>
    <row r="45" spans="1:12" ht="14.15" customHeight="1">
      <c r="A45" s="16"/>
      <c r="B45" s="23">
        <f t="shared" si="11"/>
        <v>8</v>
      </c>
      <c r="C45" s="35"/>
      <c r="D45" s="44" t="s">
        <v>50</v>
      </c>
      <c r="E45" s="56" t="s">
        <v>12</v>
      </c>
      <c r="F45" s="49"/>
      <c r="G45" s="131"/>
      <c r="H45" s="130"/>
      <c r="I45" s="48"/>
      <c r="J45" s="257">
        <f t="shared" si="8"/>
        <v>0</v>
      </c>
      <c r="K45" s="257">
        <f t="shared" si="9"/>
        <v>0</v>
      </c>
      <c r="L45" s="257">
        <f t="shared" si="10"/>
        <v>0</v>
      </c>
    </row>
    <row r="46" spans="1:12" ht="14.15" customHeight="1">
      <c r="A46" s="16"/>
      <c r="B46" s="23">
        <f t="shared" si="11"/>
        <v>9</v>
      </c>
      <c r="C46" s="35"/>
      <c r="D46" s="44" t="s">
        <v>51</v>
      </c>
      <c r="E46" s="56" t="s">
        <v>12</v>
      </c>
      <c r="F46" s="49"/>
      <c r="G46" s="131"/>
      <c r="H46" s="130"/>
      <c r="I46" s="48"/>
      <c r="J46" s="257">
        <f t="shared" si="8"/>
        <v>0</v>
      </c>
      <c r="K46" s="257">
        <f t="shared" si="9"/>
        <v>0</v>
      </c>
      <c r="L46" s="257">
        <f t="shared" si="10"/>
        <v>0</v>
      </c>
    </row>
    <row r="47" spans="1:12" ht="14.15" customHeight="1">
      <c r="A47" s="16"/>
      <c r="B47" s="23">
        <f t="shared" si="11"/>
        <v>10</v>
      </c>
      <c r="C47" s="35"/>
      <c r="D47" s="44" t="s">
        <v>52</v>
      </c>
      <c r="E47" s="56" t="s">
        <v>12</v>
      </c>
      <c r="F47" s="49"/>
      <c r="G47" s="131"/>
      <c r="H47" s="130"/>
      <c r="I47" s="48"/>
      <c r="J47" s="257">
        <f t="shared" si="8"/>
        <v>0</v>
      </c>
      <c r="K47" s="257">
        <f t="shared" si="9"/>
        <v>0</v>
      </c>
      <c r="L47" s="257">
        <f t="shared" si="10"/>
        <v>0</v>
      </c>
    </row>
    <row r="48" spans="1:12" ht="14.15" customHeight="1">
      <c r="A48" s="16"/>
      <c r="B48" s="23">
        <f>+B47+1</f>
        <v>11</v>
      </c>
      <c r="C48" s="35"/>
      <c r="D48" s="44" t="s">
        <v>25</v>
      </c>
      <c r="E48" s="56" t="s">
        <v>12</v>
      </c>
      <c r="F48" s="49"/>
      <c r="G48" s="134"/>
      <c r="H48" s="135"/>
      <c r="I48" s="48"/>
      <c r="J48" s="257">
        <f t="shared" si="8"/>
        <v>0</v>
      </c>
      <c r="K48" s="257">
        <f t="shared" si="9"/>
        <v>0</v>
      </c>
      <c r="L48" s="257">
        <f t="shared" si="10"/>
        <v>0</v>
      </c>
    </row>
    <row r="49" spans="1:12" ht="14.15" customHeight="1" thickBot="1">
      <c r="A49" s="16"/>
      <c r="B49" s="23">
        <f>+B48+1</f>
        <v>12</v>
      </c>
      <c r="C49" s="35"/>
      <c r="D49" s="50" t="s">
        <v>39</v>
      </c>
      <c r="E49" s="238" t="s">
        <v>12</v>
      </c>
      <c r="F49" s="51"/>
      <c r="G49" s="132"/>
      <c r="H49" s="133"/>
      <c r="I49" s="48"/>
      <c r="J49" s="257">
        <f t="shared" si="8"/>
        <v>0</v>
      </c>
      <c r="K49" s="257">
        <f t="shared" si="9"/>
        <v>0</v>
      </c>
      <c r="L49" s="257">
        <f t="shared" si="10"/>
        <v>0</v>
      </c>
    </row>
    <row r="50" spans="1:12" ht="14.15" customHeight="1" thickTop="1">
      <c r="A50" s="16"/>
      <c r="B50" s="23"/>
      <c r="C50" s="35"/>
      <c r="D50" s="16" t="s">
        <v>27</v>
      </c>
      <c r="E50" s="32"/>
      <c r="F50" s="65"/>
      <c r="G50" s="66">
        <f>SUM(G38:G49)</f>
        <v>0</v>
      </c>
      <c r="H50" s="54">
        <f>SUM(H38:H49)</f>
        <v>0</v>
      </c>
      <c r="I50" s="55"/>
      <c r="J50" s="55"/>
    </row>
    <row r="51" spans="1:12" s="43" customFormat="1" ht="14.15" customHeight="1">
      <c r="A51" s="16"/>
      <c r="B51" s="23"/>
      <c r="C51" s="35"/>
      <c r="D51" s="24"/>
      <c r="E51" s="56"/>
      <c r="F51" s="47"/>
      <c r="G51" s="57"/>
      <c r="H51" s="48"/>
      <c r="I51" s="48"/>
      <c r="J51" s="48"/>
    </row>
    <row r="52" spans="1:12" ht="14.15" customHeight="1">
      <c r="A52" s="16" t="s">
        <v>53</v>
      </c>
      <c r="B52" s="23"/>
      <c r="C52" s="35"/>
      <c r="D52" s="36" t="s">
        <v>54</v>
      </c>
      <c r="E52" s="58"/>
      <c r="F52" s="59"/>
      <c r="G52" s="60"/>
      <c r="H52" s="42"/>
      <c r="I52" s="48"/>
      <c r="J52" s="42"/>
      <c r="K52" s="42"/>
      <c r="L52" s="42"/>
    </row>
    <row r="53" spans="1:12" ht="14.15" customHeight="1">
      <c r="A53" s="16"/>
      <c r="B53" s="23"/>
      <c r="C53" s="35"/>
      <c r="D53" s="67" t="s">
        <v>55</v>
      </c>
      <c r="E53" s="68"/>
      <c r="F53" s="69"/>
      <c r="G53" s="70">
        <f>+F53*E53</f>
        <v>0</v>
      </c>
      <c r="H53" s="71"/>
      <c r="I53" s="71"/>
      <c r="J53" s="72"/>
      <c r="K53" s="72"/>
      <c r="L53" s="72"/>
    </row>
    <row r="54" spans="1:12" ht="14.15" customHeight="1">
      <c r="A54" s="16"/>
      <c r="B54" s="23">
        <f>+B53+1</f>
        <v>1</v>
      </c>
      <c r="C54" s="35"/>
      <c r="D54" s="64" t="s">
        <v>56</v>
      </c>
      <c r="E54" s="56" t="s">
        <v>12</v>
      </c>
      <c r="F54" s="73"/>
      <c r="G54" s="136"/>
      <c r="H54" s="258"/>
      <c r="J54" s="257">
        <f>IF(E54="Hard",G54,IF(E54="soft",0,0))</f>
        <v>0</v>
      </c>
      <c r="K54" s="257">
        <f>IF(E54="soft",G54,IF(E54="hard",0,0))</f>
        <v>0</v>
      </c>
      <c r="L54" s="257">
        <f>IF(E54="other",G54,IF(E54="hard",0,0))</f>
        <v>0</v>
      </c>
    </row>
    <row r="55" spans="1:12" ht="14.15" customHeight="1">
      <c r="A55" s="16"/>
      <c r="B55" s="23">
        <f>+B54+1</f>
        <v>2</v>
      </c>
      <c r="C55" s="35"/>
      <c r="D55" s="64" t="s">
        <v>57</v>
      </c>
      <c r="E55" s="56" t="s">
        <v>12</v>
      </c>
      <c r="F55" s="73"/>
      <c r="G55" s="136"/>
      <c r="H55" s="258"/>
      <c r="J55" s="257">
        <f>IF(E55="Hard",G55,IF(E55="soft",0,0))</f>
        <v>0</v>
      </c>
      <c r="K55" s="257">
        <f>IF(E55="soft",G55,IF(E55="hard",0,0))</f>
        <v>0</v>
      </c>
      <c r="L55" s="257">
        <f>IF(E55="other",G55,IF(E55="hard",0,0))</f>
        <v>0</v>
      </c>
    </row>
    <row r="56" spans="1:12" ht="14.15" customHeight="1">
      <c r="A56" s="16"/>
      <c r="B56" s="23">
        <f t="shared" ref="B56:B70" si="12">+B55+1</f>
        <v>3</v>
      </c>
      <c r="C56" s="35"/>
      <c r="D56" s="64" t="s">
        <v>58</v>
      </c>
      <c r="E56" s="56" t="s">
        <v>12</v>
      </c>
      <c r="F56" s="73"/>
      <c r="G56" s="136"/>
      <c r="H56" s="258"/>
      <c r="J56" s="257">
        <f>IF(E56="Hard",G56,IF(E56="soft",0,0))</f>
        <v>0</v>
      </c>
      <c r="K56" s="257">
        <f>IF(E56="soft",G56,IF(E56="hard",0,0))</f>
        <v>0</v>
      </c>
      <c r="L56" s="257">
        <f>IF(E56="other",G56,IF(E56="hard",0,0))</f>
        <v>0</v>
      </c>
    </row>
    <row r="57" spans="1:12" ht="14.15" customHeight="1">
      <c r="A57" s="16"/>
      <c r="B57" s="23">
        <f t="shared" si="12"/>
        <v>4</v>
      </c>
      <c r="C57" s="35"/>
      <c r="D57" s="64" t="s">
        <v>26</v>
      </c>
      <c r="E57" s="56" t="s">
        <v>12</v>
      </c>
      <c r="F57" s="73"/>
      <c r="G57" s="136"/>
      <c r="H57" s="258"/>
      <c r="J57" s="257">
        <f>IF(E57="Hard",G57,IF(E57="soft",0,0))</f>
        <v>0</v>
      </c>
      <c r="K57" s="257">
        <f>IF(E57="soft",G57,IF(E57="hard",0,0))</f>
        <v>0</v>
      </c>
      <c r="L57" s="257">
        <f>IF(E57="other",G57,IF(E57="hard",0,0))</f>
        <v>0</v>
      </c>
    </row>
    <row r="58" spans="1:12" ht="14.15" customHeight="1">
      <c r="A58" s="16"/>
      <c r="B58" s="23"/>
      <c r="C58" s="35"/>
      <c r="D58" s="44" t="s">
        <v>59</v>
      </c>
      <c r="E58" s="74"/>
      <c r="F58" s="75"/>
      <c r="G58" s="245"/>
      <c r="H58" s="246"/>
      <c r="I58" s="48"/>
      <c r="J58" s="48"/>
      <c r="K58" s="48"/>
      <c r="L58" s="48"/>
    </row>
    <row r="59" spans="1:12" ht="14.15" customHeight="1">
      <c r="A59" s="16"/>
      <c r="B59" s="23">
        <f>+B57+1</f>
        <v>5</v>
      </c>
      <c r="C59" s="35"/>
      <c r="D59" s="64" t="s">
        <v>60</v>
      </c>
      <c r="E59" s="56" t="s">
        <v>12</v>
      </c>
      <c r="F59" s="75"/>
      <c r="G59" s="137"/>
      <c r="H59" s="258"/>
      <c r="I59" s="48"/>
      <c r="J59" s="257">
        <f>IF(E59="Hard",G59,IF(E59="soft",0,0))</f>
        <v>0</v>
      </c>
      <c r="K59" s="257">
        <f>IF(E59="soft",G59,IF(E59="hard",0,0))</f>
        <v>0</v>
      </c>
      <c r="L59" s="257">
        <f>IF(E59="other",G59,IF(E59="hard",0,0))</f>
        <v>0</v>
      </c>
    </row>
    <row r="60" spans="1:12" ht="14.15" customHeight="1">
      <c r="A60" s="16"/>
      <c r="B60" s="23">
        <f t="shared" si="12"/>
        <v>6</v>
      </c>
      <c r="C60" s="35"/>
      <c r="D60" s="64" t="s">
        <v>61</v>
      </c>
      <c r="E60" s="56" t="s">
        <v>12</v>
      </c>
      <c r="F60" s="75"/>
      <c r="G60" s="137"/>
      <c r="H60" s="258"/>
      <c r="I60" s="48"/>
      <c r="J60" s="257">
        <f>IF(E60="Hard",G60,IF(E60="soft",0,0))</f>
        <v>0</v>
      </c>
      <c r="K60" s="257">
        <f>IF(E60="soft",G60,IF(E60="hard",0,0))</f>
        <v>0</v>
      </c>
      <c r="L60" s="257">
        <f>IF(E60="other",G60,IF(E60="hard",0,0))</f>
        <v>0</v>
      </c>
    </row>
    <row r="61" spans="1:12" ht="14.15" customHeight="1">
      <c r="A61" s="16"/>
      <c r="B61" s="23">
        <f t="shared" si="12"/>
        <v>7</v>
      </c>
      <c r="C61" s="35"/>
      <c r="D61" s="64" t="s">
        <v>62</v>
      </c>
      <c r="E61" s="56" t="s">
        <v>12</v>
      </c>
      <c r="F61" s="75"/>
      <c r="G61" s="137"/>
      <c r="H61" s="259"/>
      <c r="I61" s="48"/>
      <c r="J61" s="257">
        <f>IF(E61="Hard",G61,IF(E61="soft",0,0))</f>
        <v>0</v>
      </c>
      <c r="K61" s="257">
        <f>IF(E61="soft",G61,IF(E61="hard",0,0))</f>
        <v>0</v>
      </c>
      <c r="L61" s="257">
        <f>IF(E61="other",G61,IF(E61="hard",0,0))</f>
        <v>0</v>
      </c>
    </row>
    <row r="62" spans="1:12" ht="14.15" customHeight="1">
      <c r="A62" s="16"/>
      <c r="B62" s="23">
        <f t="shared" si="12"/>
        <v>8</v>
      </c>
      <c r="C62" s="35"/>
      <c r="D62" s="64" t="s">
        <v>26</v>
      </c>
      <c r="E62" s="56" t="s">
        <v>12</v>
      </c>
      <c r="F62" s="75"/>
      <c r="G62" s="137"/>
      <c r="H62" s="258"/>
      <c r="I62" s="48"/>
      <c r="J62" s="257">
        <f>IF(E62="Hard",G62,IF(E62="soft",0,0))</f>
        <v>0</v>
      </c>
      <c r="K62" s="257">
        <f>IF(E62="soft",G62,IF(E62="hard",0,0))</f>
        <v>0</v>
      </c>
      <c r="L62" s="257">
        <f>IF(E62="other",G62,IF(E62="hard",0,0))</f>
        <v>0</v>
      </c>
    </row>
    <row r="63" spans="1:12" ht="14.15" customHeight="1">
      <c r="A63" s="16"/>
      <c r="B63" s="23"/>
      <c r="C63" s="35"/>
      <c r="D63" s="44" t="s">
        <v>63</v>
      </c>
      <c r="E63" s="74"/>
      <c r="F63" s="75"/>
      <c r="G63" s="245"/>
      <c r="H63" s="246"/>
      <c r="I63" s="48"/>
      <c r="J63" s="48"/>
      <c r="K63" s="48"/>
      <c r="L63" s="48"/>
    </row>
    <row r="64" spans="1:12" ht="14.15" customHeight="1">
      <c r="A64" s="16"/>
      <c r="B64" s="23">
        <f>+B62+1</f>
        <v>9</v>
      </c>
      <c r="C64" s="35"/>
      <c r="D64" s="64" t="s">
        <v>64</v>
      </c>
      <c r="E64" s="56" t="s">
        <v>12</v>
      </c>
      <c r="F64" s="75"/>
      <c r="G64" s="137"/>
      <c r="H64" s="258"/>
      <c r="I64" s="48"/>
      <c r="J64" s="257">
        <f>IF(E64="Hard",G64,IF(E64="soft",0,0))</f>
        <v>0</v>
      </c>
      <c r="K64" s="257">
        <f>IF(E64="soft",G64,IF(E64="hard",0,0))</f>
        <v>0</v>
      </c>
      <c r="L64" s="257">
        <f>IF(E64="other",G64,IF(E64="hard",0,0))</f>
        <v>0</v>
      </c>
    </row>
    <row r="65" spans="1:17" ht="14.15" customHeight="1">
      <c r="A65" s="16"/>
      <c r="B65" s="23">
        <f t="shared" si="12"/>
        <v>10</v>
      </c>
      <c r="C65" s="35"/>
      <c r="D65" s="64" t="s">
        <v>65</v>
      </c>
      <c r="E65" s="56" t="s">
        <v>12</v>
      </c>
      <c r="F65" s="75"/>
      <c r="G65" s="137"/>
      <c r="H65" s="258"/>
      <c r="I65" s="48"/>
      <c r="J65" s="257">
        <f>IF(E65="Hard",G65,IF(E65="soft",0,0))</f>
        <v>0</v>
      </c>
      <c r="K65" s="257">
        <f>IF(E65="soft",G65,IF(E65="hard",0,0))</f>
        <v>0</v>
      </c>
      <c r="L65" s="257">
        <f>IF(E65="other",G65,IF(E65="hard",0,0))</f>
        <v>0</v>
      </c>
    </row>
    <row r="66" spans="1:17" ht="14.15" customHeight="1">
      <c r="A66" s="16"/>
      <c r="B66" s="23">
        <f t="shared" si="12"/>
        <v>11</v>
      </c>
      <c r="C66" s="35"/>
      <c r="D66" s="64" t="s">
        <v>66</v>
      </c>
      <c r="E66" s="56" t="s">
        <v>12</v>
      </c>
      <c r="F66" s="75"/>
      <c r="G66" s="137"/>
      <c r="H66" s="258"/>
      <c r="I66" s="48"/>
      <c r="J66" s="257">
        <f>IF(E66="Hard",G66,IF(E66="soft",0,0))</f>
        <v>0</v>
      </c>
      <c r="K66" s="257">
        <f>IF(E66="soft",G66,IF(E66="hard",0,0))</f>
        <v>0</v>
      </c>
      <c r="L66" s="257">
        <f>IF(E66="other",G66,IF(E66="hard",0,0))</f>
        <v>0</v>
      </c>
    </row>
    <row r="67" spans="1:17" ht="14.15" customHeight="1">
      <c r="A67" s="16"/>
      <c r="B67" s="23">
        <f t="shared" si="12"/>
        <v>12</v>
      </c>
      <c r="C67" s="35"/>
      <c r="D67" s="64" t="s">
        <v>26</v>
      </c>
      <c r="E67" s="56" t="s">
        <v>12</v>
      </c>
      <c r="F67" s="75"/>
      <c r="G67" s="137"/>
      <c r="H67" s="258"/>
      <c r="I67" s="48"/>
      <c r="J67" s="257">
        <f>IF(E67="Hard",G67,IF(E67="soft",0,0))</f>
        <v>0</v>
      </c>
      <c r="K67" s="257">
        <f>IF(E67="soft",G67,IF(E67="hard",0,0))</f>
        <v>0</v>
      </c>
      <c r="L67" s="257">
        <f>IF(E67="other",G67,IF(E67="hard",0,0))</f>
        <v>0</v>
      </c>
    </row>
    <row r="68" spans="1:17" ht="14.15" customHeight="1">
      <c r="A68" s="16"/>
      <c r="B68" s="23"/>
      <c r="C68" s="35"/>
      <c r="D68" s="44" t="s">
        <v>24</v>
      </c>
      <c r="E68" s="74"/>
      <c r="F68" s="75"/>
      <c r="G68" s="245"/>
      <c r="H68" s="246"/>
      <c r="I68" s="48"/>
      <c r="J68" s="48"/>
      <c r="K68" s="48"/>
      <c r="L68" s="48"/>
    </row>
    <row r="69" spans="1:17" ht="14.15" customHeight="1">
      <c r="A69" s="16"/>
      <c r="B69" s="23">
        <f>+B67+1</f>
        <v>13</v>
      </c>
      <c r="C69" s="35"/>
      <c r="D69" s="64" t="s">
        <v>67</v>
      </c>
      <c r="E69" s="56" t="s">
        <v>12</v>
      </c>
      <c r="F69" s="75"/>
      <c r="G69" s="137"/>
      <c r="H69" s="258"/>
      <c r="I69" s="48"/>
      <c r="J69" s="257">
        <f>IF(E69="Hard",G69,IF(E69="soft",0,0))</f>
        <v>0</v>
      </c>
      <c r="K69" s="257">
        <f>IF(E69="soft",G69,IF(E69="hard",0,0))</f>
        <v>0</v>
      </c>
      <c r="L69" s="257">
        <f>IF(E69="other",G69,IF(E69="hard",0,0))</f>
        <v>0</v>
      </c>
      <c r="Q69" s="9" t="s">
        <v>172</v>
      </c>
    </row>
    <row r="70" spans="1:17" ht="14.15" customHeight="1" thickBot="1">
      <c r="A70" s="16"/>
      <c r="B70" s="23">
        <f t="shared" si="12"/>
        <v>14</v>
      </c>
      <c r="C70" s="35"/>
      <c r="D70" s="76" t="s">
        <v>68</v>
      </c>
      <c r="E70" s="238" t="s">
        <v>12</v>
      </c>
      <c r="F70" s="77"/>
      <c r="G70" s="138"/>
      <c r="H70" s="260"/>
      <c r="I70" s="48"/>
      <c r="J70" s="257">
        <f>IF(E70="Hard",G70,IF(E70="soft",0,0))</f>
        <v>0</v>
      </c>
      <c r="K70" s="257">
        <f>IF(E70="soft",G70,IF(E70="hard",0,0))</f>
        <v>0</v>
      </c>
      <c r="L70" s="257">
        <f>IF(E70="other",G70,IF(E70="hard",0,0))</f>
        <v>0</v>
      </c>
      <c r="Q70" s="161">
        <f>SUM(J81)-G74</f>
        <v>0</v>
      </c>
    </row>
    <row r="71" spans="1:17" ht="14.15" customHeight="1" thickTop="1">
      <c r="A71" s="16"/>
      <c r="B71" s="23"/>
      <c r="C71" s="35"/>
      <c r="D71" s="16" t="s">
        <v>27</v>
      </c>
      <c r="E71" s="32"/>
      <c r="F71" s="52"/>
      <c r="G71" s="54">
        <f>SUM(G53:G70)</f>
        <v>0</v>
      </c>
      <c r="H71" s="54">
        <f>SUM(H53:H70)</f>
        <v>0</v>
      </c>
      <c r="I71" s="55"/>
      <c r="J71" s="55"/>
    </row>
    <row r="72" spans="1:17" ht="14.15" customHeight="1">
      <c r="A72" s="16"/>
      <c r="B72" s="23"/>
      <c r="C72" s="35"/>
      <c r="D72" s="16"/>
      <c r="E72" s="32"/>
      <c r="F72" s="52"/>
      <c r="G72" s="78"/>
      <c r="H72" s="55"/>
      <c r="I72" s="55"/>
      <c r="J72" s="55"/>
    </row>
    <row r="73" spans="1:17" ht="14.15" customHeight="1">
      <c r="A73" s="16" t="s">
        <v>69</v>
      </c>
      <c r="B73" s="23"/>
      <c r="C73" s="35"/>
      <c r="D73" s="36" t="s">
        <v>70</v>
      </c>
      <c r="E73" s="58"/>
      <c r="F73" s="59"/>
      <c r="G73" s="60"/>
      <c r="H73" s="42"/>
      <c r="I73" s="55"/>
      <c r="J73" s="42"/>
      <c r="K73" s="42"/>
      <c r="L73" s="42"/>
    </row>
    <row r="74" spans="1:17" ht="14.15" customHeight="1" thickBot="1">
      <c r="A74" s="16"/>
      <c r="B74" s="23"/>
      <c r="C74" s="35"/>
      <c r="D74" s="50" t="s">
        <v>71</v>
      </c>
      <c r="E74" s="238"/>
      <c r="F74" s="79"/>
      <c r="G74" s="261"/>
      <c r="H74" s="133"/>
      <c r="I74" s="55"/>
      <c r="J74" s="257">
        <f>SUM(G74)</f>
        <v>0</v>
      </c>
      <c r="K74" s="63"/>
      <c r="L74" s="63"/>
      <c r="Q74" s="9" t="s">
        <v>171</v>
      </c>
    </row>
    <row r="75" spans="1:17" ht="14.15" customHeight="1" thickTop="1">
      <c r="A75" s="16"/>
      <c r="B75" s="23"/>
      <c r="C75" s="35"/>
      <c r="D75" s="16"/>
      <c r="E75" s="32"/>
      <c r="F75" s="52"/>
      <c r="G75" s="54">
        <f>+G74</f>
        <v>0</v>
      </c>
      <c r="H75" s="54">
        <f>+H74</f>
        <v>0</v>
      </c>
      <c r="I75" s="55"/>
      <c r="J75" s="55"/>
      <c r="Q75" s="161">
        <f>SUM(H15:H20)</f>
        <v>0</v>
      </c>
    </row>
    <row r="76" spans="1:17" ht="14.15" customHeight="1">
      <c r="A76" s="16"/>
      <c r="B76" s="23"/>
      <c r="C76" s="35"/>
      <c r="D76" s="9"/>
      <c r="E76" s="80"/>
      <c r="F76" s="80"/>
      <c r="G76" s="80"/>
      <c r="H76" s="9"/>
      <c r="I76" s="81"/>
      <c r="J76" s="81"/>
    </row>
    <row r="77" spans="1:17" s="43" customFormat="1" ht="12.75" customHeight="1">
      <c r="A77" s="16" t="s">
        <v>72</v>
      </c>
      <c r="B77" s="23"/>
      <c r="C77" s="35"/>
      <c r="D77" s="36" t="s">
        <v>73</v>
      </c>
      <c r="E77" s="58"/>
      <c r="F77" s="59"/>
      <c r="G77" s="60"/>
      <c r="H77" s="42"/>
      <c r="I77" s="48"/>
      <c r="J77" s="42"/>
      <c r="K77" s="42"/>
      <c r="L77" s="42"/>
      <c r="Q77" s="43" t="s">
        <v>119</v>
      </c>
    </row>
    <row r="78" spans="1:17" s="43" customFormat="1" ht="12.75" customHeight="1" thickBot="1">
      <c r="A78" s="16"/>
      <c r="B78" s="23"/>
      <c r="C78" s="35"/>
      <c r="D78" s="50" t="s">
        <v>74</v>
      </c>
      <c r="E78" s="238" t="s">
        <v>13</v>
      </c>
      <c r="F78" s="163"/>
      <c r="G78" s="412"/>
      <c r="H78" s="133"/>
      <c r="I78" s="48"/>
      <c r="J78" s="63"/>
      <c r="K78" s="63"/>
      <c r="L78" s="63"/>
      <c r="Q78" s="160">
        <f>SUM(H38:H49,H54:H57,H59:H62,H64:H67,H69:H70)</f>
        <v>0</v>
      </c>
    </row>
    <row r="79" spans="1:17" s="43" customFormat="1" ht="12.75" customHeight="1" thickTop="1">
      <c r="A79" s="16"/>
      <c r="B79" s="23"/>
      <c r="C79" s="35"/>
      <c r="D79" s="16" t="s">
        <v>75</v>
      </c>
      <c r="E79" s="56"/>
      <c r="F79" s="82"/>
      <c r="G79" s="262">
        <f>SUM(G78)</f>
        <v>0</v>
      </c>
      <c r="H79" s="54">
        <f>SUM(H78:H78)</f>
        <v>0</v>
      </c>
      <c r="I79" s="55"/>
      <c r="J79" s="55"/>
      <c r="Q79" s="43" t="s">
        <v>170</v>
      </c>
    </row>
    <row r="80" spans="1:17" s="43" customFormat="1" ht="12.75" customHeight="1" thickBot="1">
      <c r="A80" s="16"/>
      <c r="B80" s="23"/>
      <c r="C80" s="35"/>
      <c r="D80" s="24"/>
      <c r="E80" s="56"/>
      <c r="F80" s="82"/>
      <c r="G80" s="57"/>
      <c r="H80" s="48"/>
      <c r="I80" s="48"/>
      <c r="J80" s="48"/>
      <c r="Q80" s="160">
        <f>SUM(H24:H26,H28:H34,H74)</f>
        <v>0</v>
      </c>
    </row>
    <row r="81" spans="1:17" s="43" customFormat="1" ht="12.75" customHeight="1" thickBot="1">
      <c r="A81" s="16" t="s">
        <v>76</v>
      </c>
      <c r="B81" s="23"/>
      <c r="C81" s="35"/>
      <c r="D81" s="30" t="s">
        <v>77</v>
      </c>
      <c r="E81" s="83"/>
      <c r="F81" s="84"/>
      <c r="G81" s="263">
        <f>SUM(G79,G75,G71,G50,G35,G21)</f>
        <v>0</v>
      </c>
      <c r="I81" s="85"/>
      <c r="J81" s="265">
        <f>SUM(J15:J78)</f>
        <v>0</v>
      </c>
      <c r="K81" s="265">
        <f>SUM(K15:K78)</f>
        <v>0</v>
      </c>
      <c r="L81" s="266">
        <f>SUM(L15:L78)</f>
        <v>0</v>
      </c>
      <c r="M81" s="86"/>
      <c r="N81" s="87"/>
    </row>
    <row r="82" spans="1:17" s="43" customFormat="1" ht="12.75" customHeight="1" thickBot="1">
      <c r="A82" s="16"/>
      <c r="B82" s="23"/>
      <c r="C82" s="35"/>
      <c r="D82" s="30" t="s">
        <v>78</v>
      </c>
      <c r="E82" s="83"/>
      <c r="F82" s="84"/>
      <c r="G82" s="42"/>
      <c r="H82" s="264">
        <f>+H79+H75+H71+H50+H35+H21</f>
        <v>0</v>
      </c>
      <c r="I82" s="85"/>
      <c r="J82" s="85"/>
      <c r="K82" s="85"/>
      <c r="L82" s="85"/>
      <c r="M82" s="86"/>
      <c r="N82" s="87"/>
      <c r="Q82" s="43" t="s">
        <v>121</v>
      </c>
    </row>
    <row r="83" spans="1:17" s="43" customFormat="1" ht="12.75" customHeight="1">
      <c r="A83" s="16"/>
      <c r="B83" s="23"/>
      <c r="C83" s="35"/>
      <c r="D83" s="20"/>
      <c r="E83" s="56"/>
      <c r="F83" s="82"/>
      <c r="G83" s="57"/>
      <c r="H83" s="48"/>
      <c r="I83" s="48"/>
      <c r="J83" s="48"/>
      <c r="Q83" s="87">
        <f>SUM(H78)</f>
        <v>0</v>
      </c>
    </row>
    <row r="84" spans="1:17" s="43" customFormat="1" ht="12.75" customHeight="1">
      <c r="A84" s="16"/>
      <c r="B84" s="23"/>
      <c r="C84" s="35"/>
      <c r="D84" s="24"/>
      <c r="E84" s="56"/>
      <c r="F84" s="82"/>
      <c r="G84" s="57"/>
      <c r="H84" s="48"/>
      <c r="I84" s="48"/>
      <c r="J84" s="88" t="s">
        <v>17</v>
      </c>
      <c r="K84" s="267">
        <f>SUM(J81:L81)</f>
        <v>0</v>
      </c>
      <c r="L84" s="89"/>
    </row>
    <row r="85" spans="1:17" s="43" customFormat="1" ht="12.75" customHeight="1">
      <c r="A85" s="16"/>
      <c r="B85" s="23"/>
      <c r="C85" s="35"/>
      <c r="D85" s="36" t="s">
        <v>79</v>
      </c>
      <c r="E85" s="58"/>
      <c r="F85" s="83"/>
      <c r="G85" s="84"/>
      <c r="H85" s="42"/>
      <c r="I85" s="48"/>
      <c r="J85" s="48"/>
      <c r="K85" s="90" t="str">
        <f>IF(G81&lt;K84,M85,IF(G81&gt;K84,M85,IF(G81=K84,"")))</f>
        <v/>
      </c>
      <c r="L85" s="9"/>
      <c r="M85" s="91" t="s">
        <v>80</v>
      </c>
    </row>
    <row r="86" spans="1:17" s="43" customFormat="1" ht="12.75" customHeight="1">
      <c r="A86" s="16"/>
      <c r="B86" s="23"/>
      <c r="C86" s="35"/>
      <c r="D86" s="20"/>
      <c r="E86" s="56"/>
      <c r="F86" s="82"/>
      <c r="G86" s="57"/>
      <c r="H86" s="48"/>
      <c r="I86" s="48"/>
      <c r="J86" s="48"/>
      <c r="K86" s="92"/>
      <c r="L86" s="9"/>
    </row>
    <row r="87" spans="1:17" s="43" customFormat="1" ht="12.75" customHeight="1" thickBot="1">
      <c r="A87" s="16"/>
      <c r="B87" s="23"/>
      <c r="C87" s="35"/>
      <c r="D87" s="93"/>
      <c r="E87" s="56"/>
      <c r="F87" s="82"/>
      <c r="G87" s="57"/>
      <c r="H87" s="48"/>
      <c r="I87" s="48"/>
      <c r="J87" s="48"/>
      <c r="K87" s="9"/>
      <c r="L87" s="9"/>
    </row>
    <row r="88" spans="1:17" s="43" customFormat="1" ht="12.75" customHeight="1">
      <c r="A88" s="16" t="s">
        <v>81</v>
      </c>
      <c r="B88" s="23"/>
      <c r="C88" s="35"/>
      <c r="D88" s="36" t="s">
        <v>82</v>
      </c>
      <c r="E88" s="31" t="s">
        <v>83</v>
      </c>
      <c r="F88" s="83"/>
      <c r="G88" s="84"/>
      <c r="H88" s="42"/>
      <c r="I88" s="48"/>
      <c r="J88" s="94"/>
      <c r="K88" s="95" t="s">
        <v>84</v>
      </c>
      <c r="L88" s="96"/>
    </row>
    <row r="89" spans="1:17" s="43" customFormat="1" ht="12.75" customHeight="1">
      <c r="A89" s="16"/>
      <c r="B89" s="23" t="str">
        <f>+A14</f>
        <v>I</v>
      </c>
      <c r="C89" s="35"/>
      <c r="D89" s="44" t="s">
        <v>85</v>
      </c>
      <c r="E89" s="97">
        <f t="shared" ref="E89:E94" si="13">IF($H$95&lt;=0,0,H89/$H$95)</f>
        <v>0</v>
      </c>
      <c r="F89" s="47"/>
      <c r="G89" s="252">
        <f>+G21</f>
        <v>0</v>
      </c>
      <c r="H89" s="252">
        <f>+H21</f>
        <v>0</v>
      </c>
      <c r="I89" s="98"/>
      <c r="J89" s="98"/>
      <c r="K89" s="99" t="s">
        <v>86</v>
      </c>
      <c r="L89" s="100" t="str">
        <f>IF(L7="YES",M89,IF(L7="NO","N/A",IF(L7="","")))</f>
        <v/>
      </c>
      <c r="M89" s="101">
        <f>SUM(H82)*0.1</f>
        <v>0</v>
      </c>
    </row>
    <row r="90" spans="1:17" s="43" customFormat="1" ht="12.75" customHeight="1" thickBot="1">
      <c r="A90" s="16"/>
      <c r="B90" s="23" t="str">
        <f>+A23</f>
        <v>II</v>
      </c>
      <c r="C90" s="35"/>
      <c r="D90" s="44" t="str">
        <f>+D23</f>
        <v>Improvements</v>
      </c>
      <c r="E90" s="97">
        <f t="shared" si="13"/>
        <v>0</v>
      </c>
      <c r="F90" s="47"/>
      <c r="G90" s="252">
        <f>+G35</f>
        <v>0</v>
      </c>
      <c r="H90" s="252">
        <f>+H35</f>
        <v>0</v>
      </c>
      <c r="I90" s="98"/>
      <c r="J90" s="102"/>
      <c r="K90" s="103" t="s">
        <v>87</v>
      </c>
      <c r="L90" s="100" t="str">
        <f>IF(L7="NO",M90,IF(L7="YES","N/A",IF(L7="","")))</f>
        <v/>
      </c>
      <c r="M90" s="104">
        <f>SUM(H82)*0.2</f>
        <v>0</v>
      </c>
    </row>
    <row r="91" spans="1:17" s="43" customFormat="1" ht="12.75" customHeight="1">
      <c r="A91" s="16"/>
      <c r="B91" s="23" t="str">
        <f>+A37</f>
        <v>III</v>
      </c>
      <c r="C91" s="35"/>
      <c r="D91" s="44" t="str">
        <f>+D37</f>
        <v>Professional Services</v>
      </c>
      <c r="E91" s="97">
        <f t="shared" si="13"/>
        <v>0</v>
      </c>
      <c r="F91" s="47"/>
      <c r="G91" s="252">
        <f>+G50</f>
        <v>0</v>
      </c>
      <c r="H91" s="252">
        <f>+H50</f>
        <v>0</v>
      </c>
      <c r="I91" s="98"/>
      <c r="J91" s="98"/>
    </row>
    <row r="92" spans="1:17" s="43" customFormat="1" ht="12.75" customHeight="1">
      <c r="A92" s="16"/>
      <c r="B92" s="23" t="str">
        <f>+A52</f>
        <v>IV</v>
      </c>
      <c r="C92" s="35"/>
      <c r="D92" s="44" t="str">
        <f>+D52</f>
        <v>Financing and Other Costs</v>
      </c>
      <c r="E92" s="97">
        <f t="shared" si="13"/>
        <v>0</v>
      </c>
      <c r="F92" s="47"/>
      <c r="G92" s="252">
        <f>+G71</f>
        <v>0</v>
      </c>
      <c r="H92" s="252">
        <f>+H71</f>
        <v>0</v>
      </c>
      <c r="I92" s="98"/>
    </row>
    <row r="93" spans="1:17" s="43" customFormat="1" ht="12.75" customHeight="1">
      <c r="A93" s="16"/>
      <c r="B93" s="23" t="str">
        <f>+A73</f>
        <v>V</v>
      </c>
      <c r="C93" s="35"/>
      <c r="D93" s="44" t="str">
        <f>+D73</f>
        <v>Contingency</v>
      </c>
      <c r="E93" s="97">
        <f t="shared" si="13"/>
        <v>0</v>
      </c>
      <c r="F93" s="47"/>
      <c r="G93" s="252">
        <f>G75</f>
        <v>0</v>
      </c>
      <c r="H93" s="252">
        <f>H75</f>
        <v>0</v>
      </c>
      <c r="I93" s="98"/>
    </row>
    <row r="94" spans="1:17" s="43" customFormat="1" ht="12.75" customHeight="1" thickBot="1">
      <c r="A94" s="16"/>
      <c r="B94" s="23" t="str">
        <f>+A77</f>
        <v>VI</v>
      </c>
      <c r="C94" s="35"/>
      <c r="D94" s="50" t="str">
        <f>+D77</f>
        <v>Development Fee (if applicable)</v>
      </c>
      <c r="E94" s="105">
        <f t="shared" si="13"/>
        <v>0</v>
      </c>
      <c r="F94" s="106"/>
      <c r="G94" s="253">
        <f>+G79</f>
        <v>0</v>
      </c>
      <c r="H94" s="253">
        <f>+H79</f>
        <v>0</v>
      </c>
      <c r="I94" s="98"/>
    </row>
    <row r="95" spans="1:17" s="43" customFormat="1" ht="12.75" customHeight="1" thickTop="1">
      <c r="A95" s="16"/>
      <c r="B95" s="23"/>
      <c r="C95" s="35"/>
      <c r="D95" s="16" t="s">
        <v>88</v>
      </c>
      <c r="E95" s="97">
        <f>SUM(E89:E94)</f>
        <v>0</v>
      </c>
      <c r="F95" s="47"/>
      <c r="G95" s="254">
        <f>SUM(G89:G94)</f>
        <v>0</v>
      </c>
      <c r="H95" s="255">
        <f>SUM(H89:H94)</f>
        <v>0</v>
      </c>
      <c r="I95" s="55"/>
    </row>
    <row r="96" spans="1:17" s="109" customFormat="1" ht="12.75" customHeight="1">
      <c r="A96" s="16"/>
      <c r="B96" s="23"/>
      <c r="C96" s="35"/>
      <c r="D96" s="16"/>
      <c r="E96" s="97"/>
      <c r="F96" s="47"/>
      <c r="G96" s="107"/>
      <c r="H96" s="55"/>
      <c r="I96" s="55"/>
      <c r="J96" s="48"/>
      <c r="K96" s="108"/>
    </row>
    <row r="97" spans="1:13" s="109" customFormat="1" ht="12.75" customHeight="1">
      <c r="A97" s="16"/>
      <c r="B97" s="23"/>
      <c r="C97" s="35"/>
      <c r="D97" s="16"/>
      <c r="E97" s="97"/>
      <c r="F97" s="47"/>
      <c r="G97" s="57"/>
      <c r="H97" s="55"/>
      <c r="I97" s="55"/>
      <c r="J97" s="55"/>
      <c r="K97" s="110"/>
    </row>
    <row r="98" spans="1:13" s="43" customFormat="1" ht="12.75" customHeight="1" thickBot="1">
      <c r="A98" s="16" t="s">
        <v>89</v>
      </c>
      <c r="B98" s="23"/>
      <c r="C98" s="35"/>
      <c r="D98" s="36" t="s">
        <v>90</v>
      </c>
      <c r="E98" s="31" t="s">
        <v>91</v>
      </c>
      <c r="F98" s="83" t="s">
        <v>92</v>
      </c>
      <c r="G98" s="84" t="s">
        <v>93</v>
      </c>
      <c r="H98" s="244" t="s">
        <v>207</v>
      </c>
      <c r="I98" s="55"/>
      <c r="J98" s="55"/>
    </row>
    <row r="99" spans="1:13" s="43" customFormat="1" ht="12.75" customHeight="1" thickTop="1">
      <c r="A99" s="16"/>
      <c r="B99" s="23">
        <v>1</v>
      </c>
      <c r="C99" s="35"/>
      <c r="D99" s="139"/>
      <c r="E99" s="3"/>
      <c r="F99" s="140"/>
      <c r="G99" s="141"/>
      <c r="H99" s="247"/>
      <c r="I99" s="55"/>
      <c r="J99" s="111"/>
      <c r="K99" s="41"/>
    </row>
    <row r="100" spans="1:13" s="43" customFormat="1" ht="12.75" customHeight="1">
      <c r="A100" s="16"/>
      <c r="B100" s="23">
        <f>+B99+1</f>
        <v>2</v>
      </c>
      <c r="C100" s="35"/>
      <c r="D100" s="142"/>
      <c r="E100" s="1"/>
      <c r="F100" s="143"/>
      <c r="G100" s="144"/>
      <c r="H100" s="248"/>
      <c r="I100" s="55"/>
      <c r="J100" s="55"/>
    </row>
    <row r="101" spans="1:13" s="43" customFormat="1" ht="12.75" customHeight="1">
      <c r="A101" s="16"/>
      <c r="B101" s="23">
        <f>+B100+1</f>
        <v>3</v>
      </c>
      <c r="C101" s="35"/>
      <c r="D101" s="142"/>
      <c r="E101" s="1"/>
      <c r="F101" s="143"/>
      <c r="G101" s="144"/>
      <c r="H101" s="248"/>
      <c r="I101" s="55"/>
      <c r="J101" s="55"/>
    </row>
    <row r="102" spans="1:13" s="43" customFormat="1" ht="12.75" customHeight="1">
      <c r="A102" s="16"/>
      <c r="B102" s="23">
        <f>+B101+1</f>
        <v>4</v>
      </c>
      <c r="C102" s="35"/>
      <c r="D102" s="142"/>
      <c r="E102" s="1"/>
      <c r="F102" s="143"/>
      <c r="G102" s="144"/>
      <c r="H102" s="248"/>
      <c r="I102" s="55"/>
      <c r="J102" s="55"/>
    </row>
    <row r="103" spans="1:13" s="43" customFormat="1" ht="12.75" customHeight="1">
      <c r="A103" s="16"/>
      <c r="B103" s="23">
        <f t="shared" ref="B103:B104" si="14">+B102+1</f>
        <v>5</v>
      </c>
      <c r="C103" s="35"/>
      <c r="D103" s="142"/>
      <c r="E103" s="1"/>
      <c r="F103" s="143"/>
      <c r="G103" s="144"/>
      <c r="H103" s="249"/>
      <c r="I103" s="55"/>
      <c r="J103" s="55"/>
    </row>
    <row r="104" spans="1:13" s="43" customFormat="1" ht="12.75" customHeight="1">
      <c r="A104" s="16"/>
      <c r="B104" s="23">
        <f t="shared" si="14"/>
        <v>6</v>
      </c>
      <c r="C104" s="35"/>
      <c r="D104" s="142"/>
      <c r="E104" s="1"/>
      <c r="F104" s="143"/>
      <c r="G104" s="144"/>
      <c r="H104" s="249"/>
      <c r="I104" s="55"/>
      <c r="J104" s="55"/>
    </row>
    <row r="105" spans="1:13" s="43" customFormat="1" ht="12.75" customHeight="1">
      <c r="A105" s="16"/>
      <c r="B105" s="23">
        <v>7</v>
      </c>
      <c r="C105" s="35"/>
      <c r="D105" s="142"/>
      <c r="E105" s="1"/>
      <c r="F105" s="143"/>
      <c r="G105" s="144"/>
      <c r="H105" s="249"/>
      <c r="I105" s="55"/>
      <c r="J105" s="55"/>
    </row>
    <row r="106" spans="1:13" s="43" customFormat="1" ht="12.75" customHeight="1" thickBot="1">
      <c r="A106" s="16"/>
      <c r="B106" s="23">
        <v>8</v>
      </c>
      <c r="C106" s="35"/>
      <c r="D106" s="145"/>
      <c r="E106" s="2"/>
      <c r="F106" s="146"/>
      <c r="G106" s="147"/>
      <c r="H106" s="250"/>
      <c r="I106" s="55"/>
      <c r="J106" s="55"/>
    </row>
    <row r="107" spans="1:13" s="43" customFormat="1" ht="12.75" customHeight="1" thickTop="1">
      <c r="A107" s="16"/>
      <c r="B107" s="23"/>
      <c r="C107" s="24"/>
      <c r="D107" s="16" t="s">
        <v>88</v>
      </c>
      <c r="E107" s="112"/>
      <c r="F107" s="113"/>
      <c r="G107" s="114"/>
      <c r="H107" s="251">
        <f>SUM(H99:H106)</f>
        <v>0</v>
      </c>
      <c r="I107" s="48"/>
      <c r="J107" s="48"/>
      <c r="M107" s="43" t="s">
        <v>94</v>
      </c>
    </row>
    <row r="108" spans="1:13" s="43" customFormat="1" ht="12.75" customHeight="1">
      <c r="A108" s="16"/>
      <c r="B108" s="23"/>
      <c r="C108" s="24"/>
      <c r="D108" s="16"/>
      <c r="E108" s="112"/>
      <c r="F108" s="299" t="str">
        <f>IF(H107&lt;H82,M107,IF(H107=H82,"",IF(H107&gt;H82,"")))</f>
        <v/>
      </c>
      <c r="G108" s="299"/>
      <c r="H108" s="299"/>
      <c r="I108" s="48"/>
      <c r="J108" s="48"/>
    </row>
    <row r="109" spans="1:13" s="117" customFormat="1" ht="14.15" customHeight="1">
      <c r="A109" s="115"/>
      <c r="B109" s="116"/>
      <c r="D109" s="118"/>
      <c r="E109" s="119"/>
      <c r="I109" s="81"/>
      <c r="J109" s="81"/>
      <c r="L109" s="162" t="s">
        <v>205</v>
      </c>
    </row>
    <row r="110" spans="1:13" s="117" customFormat="1" ht="14.15" customHeight="1">
      <c r="A110" s="115"/>
      <c r="B110" s="116"/>
      <c r="D110" s="118"/>
      <c r="E110" s="119"/>
      <c r="I110" s="81"/>
      <c r="J110" s="81"/>
    </row>
    <row r="111" spans="1:13" s="117" customFormat="1" ht="14.15" customHeight="1">
      <c r="A111" s="115"/>
      <c r="B111" s="116"/>
      <c r="D111" s="118"/>
      <c r="E111" s="119"/>
      <c r="I111" s="81"/>
      <c r="J111" s="81"/>
    </row>
    <row r="112" spans="1:13" s="117" customFormat="1" ht="12.65" customHeight="1">
      <c r="A112" s="116"/>
      <c r="B112" s="116"/>
      <c r="I112" s="81"/>
      <c r="J112" s="81"/>
    </row>
    <row r="113" spans="1:12" s="117" customFormat="1" ht="13.5" customHeight="1">
      <c r="A113" s="116"/>
      <c r="B113" s="116"/>
      <c r="E113" s="120"/>
      <c r="H113" s="121"/>
      <c r="I113" s="108"/>
      <c r="J113" s="108"/>
    </row>
    <row r="114" spans="1:12" s="117" customFormat="1" ht="13.5" customHeight="1">
      <c r="A114" s="116"/>
      <c r="B114" s="116"/>
      <c r="E114" s="120"/>
      <c r="H114" s="122"/>
      <c r="I114" s="123"/>
      <c r="J114" s="123"/>
    </row>
    <row r="115" spans="1:12" s="117" customFormat="1" ht="13.5" customHeight="1">
      <c r="A115" s="116"/>
      <c r="B115" s="116"/>
      <c r="E115" s="120"/>
      <c r="I115" s="81"/>
      <c r="J115" s="81"/>
    </row>
    <row r="116" spans="1:12" s="117" customFormat="1" ht="13.5" customHeight="1">
      <c r="A116" s="116"/>
      <c r="B116" s="116"/>
      <c r="E116" s="120"/>
      <c r="I116" s="81"/>
      <c r="J116" s="81"/>
    </row>
    <row r="117" spans="1:12" s="117" customFormat="1" ht="13.5" customHeight="1">
      <c r="A117" s="116"/>
      <c r="B117" s="116"/>
      <c r="E117" s="120"/>
      <c r="I117" s="81"/>
      <c r="J117" s="81"/>
    </row>
    <row r="118" spans="1:12" s="117" customFormat="1" ht="13.5" customHeight="1">
      <c r="A118" s="116"/>
      <c r="B118" s="116"/>
      <c r="E118" s="120"/>
      <c r="I118" s="81"/>
      <c r="J118" s="81"/>
    </row>
    <row r="119" spans="1:12" s="117" customFormat="1" ht="13.5" customHeight="1">
      <c r="A119" s="116"/>
      <c r="B119" s="116"/>
      <c r="E119" s="120"/>
      <c r="I119" s="81"/>
      <c r="J119" s="81"/>
    </row>
    <row r="120" spans="1:12" s="117" customFormat="1" ht="13.5" customHeight="1">
      <c r="A120" s="116"/>
      <c r="B120" s="116"/>
      <c r="E120" s="120"/>
      <c r="I120" s="81"/>
      <c r="J120" s="81"/>
    </row>
    <row r="121" spans="1:12" s="117" customFormat="1" ht="14.15" customHeight="1">
      <c r="A121" s="116"/>
      <c r="B121" s="116"/>
      <c r="E121" s="120"/>
      <c r="I121" s="81"/>
      <c r="J121" s="81"/>
    </row>
    <row r="122" spans="1:12" s="117" customFormat="1" ht="14.15" customHeight="1">
      <c r="A122" s="116"/>
      <c r="B122" s="116"/>
      <c r="E122" s="120"/>
      <c r="I122" s="81"/>
      <c r="J122" s="81"/>
    </row>
    <row r="123" spans="1:12" s="117" customFormat="1" ht="14.15" customHeight="1">
      <c r="A123" s="116"/>
      <c r="B123" s="116"/>
      <c r="E123" s="120"/>
      <c r="I123" s="81"/>
      <c r="J123" s="81"/>
    </row>
    <row r="124" spans="1:12" s="117" customFormat="1" ht="12" customHeight="1">
      <c r="A124" s="116"/>
      <c r="B124" s="116"/>
      <c r="E124" s="120"/>
      <c r="I124" s="81"/>
      <c r="J124" s="81"/>
      <c r="L124" s="9"/>
    </row>
    <row r="125" spans="1:12" s="117" customFormat="1" ht="12" customHeight="1">
      <c r="A125" s="116"/>
      <c r="B125" s="116"/>
      <c r="E125" s="120"/>
      <c r="I125" s="81"/>
      <c r="J125" s="81"/>
      <c r="L125" s="43"/>
    </row>
    <row r="126" spans="1:12" s="117" customFormat="1" ht="12" customHeight="1">
      <c r="A126" s="116"/>
      <c r="B126" s="116"/>
      <c r="E126" s="120"/>
      <c r="I126" s="81"/>
      <c r="J126" s="81"/>
      <c r="L126" s="9"/>
    </row>
    <row r="127" spans="1:12" s="117" customFormat="1" ht="12" customHeight="1">
      <c r="A127" s="116"/>
      <c r="B127" s="116"/>
      <c r="E127" s="120"/>
      <c r="I127" s="81"/>
      <c r="J127" s="81"/>
      <c r="L127" s="9"/>
    </row>
    <row r="128" spans="1:12" s="117" customFormat="1" ht="12" customHeight="1">
      <c r="A128" s="116"/>
      <c r="B128" s="116"/>
      <c r="E128" s="120"/>
      <c r="I128" s="81"/>
      <c r="J128" s="81"/>
      <c r="L128" s="9"/>
    </row>
    <row r="129" spans="1:12" s="117" customFormat="1" ht="12" customHeight="1">
      <c r="A129" s="116"/>
      <c r="B129" s="116"/>
      <c r="E129" s="120"/>
      <c r="I129" s="81"/>
      <c r="J129" s="81"/>
      <c r="L129" s="9"/>
    </row>
    <row r="130" spans="1:12" s="117" customFormat="1" ht="12" customHeight="1">
      <c r="A130" s="116"/>
      <c r="B130" s="116"/>
      <c r="E130" s="120"/>
      <c r="I130" s="81"/>
      <c r="J130" s="81"/>
      <c r="L130" s="9"/>
    </row>
    <row r="131" spans="1:12" s="117" customFormat="1" ht="12" customHeight="1">
      <c r="A131" s="116"/>
      <c r="B131" s="116"/>
      <c r="E131" s="120"/>
      <c r="I131" s="81"/>
      <c r="J131" s="81"/>
      <c r="L131" s="9"/>
    </row>
    <row r="132" spans="1:12" s="117" customFormat="1" ht="12" customHeight="1">
      <c r="A132" s="116"/>
      <c r="B132" s="116"/>
      <c r="E132" s="120"/>
      <c r="I132" s="81"/>
      <c r="J132" s="81"/>
      <c r="L132" s="9"/>
    </row>
    <row r="133" spans="1:12" s="117" customFormat="1" ht="12" customHeight="1">
      <c r="A133" s="116"/>
      <c r="B133" s="116"/>
      <c r="E133" s="120"/>
      <c r="I133" s="81"/>
      <c r="J133" s="81"/>
      <c r="L133" s="9"/>
    </row>
    <row r="134" spans="1:12" s="117" customFormat="1" ht="12" customHeight="1">
      <c r="A134" s="116"/>
      <c r="B134" s="116"/>
      <c r="E134" s="120"/>
      <c r="I134" s="81"/>
      <c r="J134" s="81"/>
      <c r="L134" s="9"/>
    </row>
    <row r="135" spans="1:12" s="117" customFormat="1" ht="12" customHeight="1">
      <c r="A135" s="116"/>
      <c r="B135" s="116"/>
      <c r="E135" s="120"/>
      <c r="I135" s="81"/>
      <c r="J135" s="81"/>
      <c r="L135" s="9"/>
    </row>
    <row r="136" spans="1:12" s="117" customFormat="1" ht="12" customHeight="1">
      <c r="A136" s="116"/>
      <c r="B136" s="116"/>
      <c r="E136" s="120"/>
      <c r="I136" s="81"/>
      <c r="J136" s="81"/>
      <c r="L136" s="9"/>
    </row>
    <row r="137" spans="1:12" s="117" customFormat="1" ht="12" customHeight="1">
      <c r="A137" s="116"/>
      <c r="B137" s="116"/>
      <c r="E137" s="120"/>
      <c r="I137" s="81"/>
      <c r="J137" s="81"/>
      <c r="L137" s="9"/>
    </row>
    <row r="138" spans="1:12" s="117" customFormat="1" ht="12" customHeight="1">
      <c r="A138" s="116"/>
      <c r="B138" s="116"/>
      <c r="E138" s="120"/>
      <c r="I138" s="81"/>
      <c r="J138" s="81"/>
      <c r="L138" s="43"/>
    </row>
    <row r="139" spans="1:12" s="117" customFormat="1" ht="12" customHeight="1">
      <c r="A139" s="116"/>
      <c r="B139" s="116"/>
      <c r="E139" s="120"/>
      <c r="I139" s="81"/>
      <c r="J139" s="81"/>
      <c r="L139" s="9"/>
    </row>
    <row r="140" spans="1:12" s="117" customFormat="1" ht="12" customHeight="1">
      <c r="A140" s="116"/>
      <c r="B140" s="116"/>
      <c r="E140" s="120"/>
      <c r="I140" s="81"/>
      <c r="J140" s="81"/>
      <c r="L140" s="9"/>
    </row>
    <row r="141" spans="1:12" s="117" customFormat="1" ht="12" customHeight="1">
      <c r="A141" s="116"/>
      <c r="B141" s="116"/>
      <c r="E141" s="120"/>
      <c r="I141" s="81"/>
      <c r="J141" s="81"/>
      <c r="L141" s="9"/>
    </row>
    <row r="142" spans="1:12" s="117" customFormat="1" ht="12" customHeight="1">
      <c r="A142" s="116"/>
      <c r="B142" s="116"/>
      <c r="E142" s="120"/>
      <c r="I142" s="81"/>
      <c r="J142" s="81"/>
      <c r="L142" s="9"/>
    </row>
    <row r="143" spans="1:12" s="117" customFormat="1" ht="12" customHeight="1">
      <c r="A143" s="116"/>
      <c r="B143" s="116"/>
      <c r="E143" s="120"/>
      <c r="I143" s="81"/>
      <c r="J143" s="81"/>
      <c r="L143" s="9"/>
    </row>
    <row r="144" spans="1:12" s="117" customFormat="1" ht="12" customHeight="1">
      <c r="A144" s="116"/>
      <c r="B144" s="116"/>
      <c r="E144" s="120"/>
      <c r="I144" s="81"/>
      <c r="J144" s="81"/>
      <c r="L144" s="9"/>
    </row>
    <row r="145" spans="1:12" s="117" customFormat="1" ht="12" customHeight="1">
      <c r="A145" s="116"/>
      <c r="B145" s="116"/>
      <c r="E145" s="120"/>
      <c r="I145" s="81"/>
      <c r="J145" s="81"/>
      <c r="L145" s="43"/>
    </row>
    <row r="146" spans="1:12" s="117" customFormat="1" ht="12" customHeight="1">
      <c r="A146" s="116"/>
      <c r="B146" s="116"/>
      <c r="E146" s="120"/>
      <c r="I146" s="81"/>
      <c r="J146" s="81"/>
      <c r="L146" s="9"/>
    </row>
    <row r="147" spans="1:12" s="117" customFormat="1" ht="12" customHeight="1">
      <c r="A147" s="116"/>
      <c r="B147" s="116"/>
      <c r="E147" s="120"/>
      <c r="I147" s="81"/>
      <c r="J147" s="81"/>
      <c r="L147" s="9"/>
    </row>
    <row r="148" spans="1:12" s="117" customFormat="1" ht="12" customHeight="1">
      <c r="A148" s="116"/>
      <c r="B148" s="116"/>
      <c r="E148" s="120"/>
      <c r="I148" s="81"/>
      <c r="J148" s="81"/>
      <c r="L148" s="9"/>
    </row>
    <row r="149" spans="1:12" s="117" customFormat="1" ht="12" customHeight="1">
      <c r="A149" s="116"/>
      <c r="B149" s="116"/>
      <c r="E149" s="120"/>
      <c r="I149" s="81"/>
      <c r="J149" s="81"/>
      <c r="L149" s="9"/>
    </row>
    <row r="150" spans="1:12" s="117" customFormat="1" ht="12" customHeight="1">
      <c r="A150" s="116"/>
      <c r="B150" s="116"/>
      <c r="E150" s="120"/>
      <c r="I150" s="81"/>
      <c r="J150" s="81"/>
      <c r="L150" s="9"/>
    </row>
    <row r="151" spans="1:12" s="117" customFormat="1" ht="12" customHeight="1">
      <c r="A151" s="116"/>
      <c r="B151" s="116"/>
      <c r="E151" s="120"/>
      <c r="I151" s="81"/>
      <c r="J151" s="81"/>
      <c r="L151" s="9"/>
    </row>
    <row r="152" spans="1:12" s="117" customFormat="1" ht="12" customHeight="1">
      <c r="A152" s="116"/>
      <c r="B152" s="116"/>
      <c r="E152" s="120"/>
      <c r="I152" s="81"/>
      <c r="J152" s="81"/>
      <c r="L152" s="9"/>
    </row>
    <row r="153" spans="1:12" s="117" customFormat="1" ht="12" customHeight="1">
      <c r="A153" s="116"/>
      <c r="B153" s="116"/>
      <c r="E153" s="120"/>
      <c r="I153" s="81"/>
      <c r="J153" s="81"/>
      <c r="L153" s="9"/>
    </row>
    <row r="154" spans="1:12" s="117" customFormat="1" ht="12" customHeight="1">
      <c r="A154" s="116"/>
      <c r="B154" s="116"/>
      <c r="E154" s="120"/>
      <c r="I154" s="81"/>
      <c r="J154" s="81"/>
      <c r="L154" s="9"/>
    </row>
    <row r="155" spans="1:12" s="117" customFormat="1" ht="12" customHeight="1">
      <c r="A155" s="116"/>
      <c r="B155" s="116"/>
      <c r="E155" s="120"/>
      <c r="I155" s="81"/>
      <c r="J155" s="81"/>
    </row>
    <row r="156" spans="1:12" s="117" customFormat="1" ht="12" customHeight="1">
      <c r="A156" s="116"/>
      <c r="B156" s="116"/>
      <c r="E156" s="120"/>
      <c r="I156" s="81"/>
      <c r="J156" s="81"/>
    </row>
    <row r="157" spans="1:12" s="117" customFormat="1" ht="14.15" customHeight="1">
      <c r="A157" s="116"/>
      <c r="B157" s="116"/>
      <c r="E157" s="120"/>
      <c r="I157" s="81"/>
      <c r="J157" s="81"/>
    </row>
    <row r="158" spans="1:12" s="117" customFormat="1" ht="14.15" customHeight="1">
      <c r="A158" s="116"/>
      <c r="B158" s="116"/>
      <c r="E158" s="120"/>
      <c r="I158" s="81"/>
      <c r="J158" s="81"/>
    </row>
    <row r="159" spans="1:12" s="117" customFormat="1" ht="14.15" customHeight="1">
      <c r="A159" s="116"/>
      <c r="B159" s="116"/>
      <c r="E159" s="120"/>
      <c r="I159" s="81"/>
      <c r="J159" s="81"/>
    </row>
    <row r="160" spans="1:12" s="117" customFormat="1" ht="17.149999999999999" customHeight="1">
      <c r="A160" s="116"/>
      <c r="B160" s="116"/>
      <c r="E160" s="120"/>
      <c r="I160" s="81"/>
      <c r="J160" s="81"/>
    </row>
    <row r="161" spans="1:10" s="117" customFormat="1" ht="14.15" customHeight="1">
      <c r="A161" s="116"/>
      <c r="B161" s="116"/>
      <c r="E161" s="120"/>
      <c r="I161" s="81"/>
      <c r="J161" s="81"/>
    </row>
    <row r="162" spans="1:10" s="117" customFormat="1" ht="14.15" customHeight="1">
      <c r="A162" s="116"/>
      <c r="B162" s="116"/>
      <c r="E162" s="120"/>
      <c r="I162" s="81"/>
      <c r="J162" s="81"/>
    </row>
    <row r="163" spans="1:10" s="117" customFormat="1" ht="14.15" customHeight="1">
      <c r="A163" s="116"/>
      <c r="B163" s="116"/>
      <c r="E163" s="120"/>
      <c r="I163" s="81"/>
      <c r="J163" s="81"/>
    </row>
    <row r="164" spans="1:10" s="117" customFormat="1" ht="14.15" customHeight="1">
      <c r="A164" s="116"/>
      <c r="B164" s="116"/>
      <c r="E164" s="120"/>
      <c r="I164" s="81"/>
      <c r="J164" s="81"/>
    </row>
    <row r="165" spans="1:10" s="117" customFormat="1" ht="14.15" customHeight="1">
      <c r="A165" s="116"/>
      <c r="B165" s="116"/>
      <c r="E165" s="120"/>
      <c r="I165" s="81"/>
      <c r="J165" s="81"/>
    </row>
    <row r="166" spans="1:10" s="117" customFormat="1" ht="14.15" customHeight="1">
      <c r="A166" s="116"/>
      <c r="B166" s="116"/>
      <c r="E166" s="120"/>
      <c r="I166" s="81"/>
      <c r="J166" s="81"/>
    </row>
    <row r="167" spans="1:10" s="117" customFormat="1" ht="14.15" customHeight="1">
      <c r="A167" s="116"/>
      <c r="B167" s="116"/>
      <c r="E167" s="120"/>
      <c r="I167" s="81"/>
      <c r="J167" s="81"/>
    </row>
    <row r="168" spans="1:10" s="117" customFormat="1" ht="14.15" customHeight="1">
      <c r="A168" s="116"/>
      <c r="B168" s="116"/>
      <c r="E168" s="120"/>
      <c r="I168" s="81"/>
      <c r="J168" s="81"/>
    </row>
    <row r="169" spans="1:10" s="117" customFormat="1" ht="14.15" customHeight="1">
      <c r="A169" s="116"/>
      <c r="B169" s="116"/>
      <c r="E169" s="120"/>
      <c r="I169" s="81"/>
      <c r="J169" s="81"/>
    </row>
    <row r="170" spans="1:10" s="117" customFormat="1" ht="14.15" customHeight="1">
      <c r="A170" s="116"/>
      <c r="B170" s="116"/>
      <c r="E170" s="120"/>
      <c r="I170" s="81"/>
      <c r="J170" s="81"/>
    </row>
    <row r="171" spans="1:10" s="117" customFormat="1" ht="14.15" customHeight="1">
      <c r="A171" s="116"/>
      <c r="B171" s="116"/>
      <c r="E171" s="120"/>
      <c r="I171" s="81"/>
      <c r="J171" s="81"/>
    </row>
    <row r="172" spans="1:10" s="117" customFormat="1" ht="14.15" customHeight="1">
      <c r="A172" s="116"/>
      <c r="B172" s="116"/>
      <c r="E172" s="120"/>
      <c r="I172" s="81"/>
      <c r="J172" s="81"/>
    </row>
    <row r="173" spans="1:10" s="117" customFormat="1" ht="14.15" customHeight="1">
      <c r="A173" s="116"/>
      <c r="B173" s="116"/>
      <c r="E173" s="120"/>
      <c r="I173" s="81"/>
      <c r="J173" s="81"/>
    </row>
    <row r="174" spans="1:10" s="117" customFormat="1" ht="14.15" customHeight="1">
      <c r="A174" s="116"/>
      <c r="B174" s="116"/>
      <c r="E174" s="120"/>
      <c r="I174" s="81"/>
      <c r="J174" s="81"/>
    </row>
    <row r="175" spans="1:10" s="117" customFormat="1" ht="14.15" customHeight="1">
      <c r="A175" s="116"/>
      <c r="B175" s="116"/>
      <c r="E175" s="120"/>
      <c r="I175" s="81"/>
      <c r="J175" s="81"/>
    </row>
    <row r="176" spans="1:10" s="117" customFormat="1" ht="14.15" customHeight="1">
      <c r="A176" s="116"/>
      <c r="B176" s="116"/>
      <c r="E176" s="120"/>
      <c r="I176" s="81"/>
      <c r="J176" s="81"/>
    </row>
    <row r="177" spans="1:10" s="117" customFormat="1" ht="14.15" customHeight="1">
      <c r="A177" s="116"/>
      <c r="B177" s="116"/>
      <c r="E177" s="120"/>
      <c r="I177" s="81"/>
      <c r="J177" s="81"/>
    </row>
    <row r="178" spans="1:10" s="117" customFormat="1" ht="14.15" customHeight="1">
      <c r="A178" s="116"/>
      <c r="B178" s="116"/>
      <c r="E178" s="120"/>
      <c r="I178" s="81"/>
      <c r="J178" s="81"/>
    </row>
    <row r="179" spans="1:10" s="117" customFormat="1" ht="14.15" customHeight="1">
      <c r="A179" s="116"/>
      <c r="B179" s="116"/>
      <c r="E179" s="120"/>
      <c r="I179" s="81"/>
      <c r="J179" s="81"/>
    </row>
    <row r="180" spans="1:10" s="117" customFormat="1" ht="14.15" customHeight="1">
      <c r="A180" s="116"/>
      <c r="B180" s="116"/>
      <c r="E180" s="120"/>
      <c r="I180" s="81"/>
      <c r="J180" s="81"/>
    </row>
    <row r="181" spans="1:10" s="117" customFormat="1" ht="14.15" customHeight="1">
      <c r="A181" s="116"/>
      <c r="B181" s="116"/>
      <c r="E181" s="120"/>
      <c r="I181" s="81"/>
      <c r="J181" s="81"/>
    </row>
    <row r="182" spans="1:10" s="117" customFormat="1" ht="14.15" customHeight="1">
      <c r="A182" s="116"/>
      <c r="B182" s="116"/>
      <c r="E182" s="120"/>
      <c r="I182" s="81"/>
      <c r="J182" s="81"/>
    </row>
    <row r="183" spans="1:10" s="117" customFormat="1" ht="14.15" customHeight="1">
      <c r="A183" s="116"/>
      <c r="B183" s="116"/>
      <c r="E183" s="120"/>
      <c r="I183" s="81"/>
      <c r="J183" s="81"/>
    </row>
    <row r="184" spans="1:10" s="117" customFormat="1" ht="14.15" customHeight="1">
      <c r="A184" s="116"/>
      <c r="B184" s="116"/>
      <c r="E184" s="120"/>
      <c r="I184" s="81"/>
      <c r="J184" s="81"/>
    </row>
    <row r="185" spans="1:10" s="117" customFormat="1" ht="14.15" customHeight="1">
      <c r="A185" s="116"/>
      <c r="B185" s="116"/>
      <c r="E185" s="120"/>
      <c r="I185" s="81"/>
      <c r="J185" s="81"/>
    </row>
    <row r="186" spans="1:10" s="117" customFormat="1" ht="14.15" customHeight="1">
      <c r="A186" s="116"/>
      <c r="B186" s="116"/>
      <c r="E186" s="120"/>
      <c r="I186" s="81"/>
      <c r="J186" s="81"/>
    </row>
    <row r="187" spans="1:10" s="117" customFormat="1" ht="14.15" customHeight="1">
      <c r="A187" s="116"/>
      <c r="B187" s="116"/>
      <c r="E187" s="120"/>
      <c r="I187" s="81"/>
      <c r="J187" s="81"/>
    </row>
    <row r="188" spans="1:10" s="117" customFormat="1" ht="17.149999999999999" customHeight="1">
      <c r="A188" s="116"/>
      <c r="B188" s="116"/>
      <c r="E188" s="120"/>
      <c r="I188" s="81"/>
      <c r="J188" s="81"/>
    </row>
    <row r="189" spans="1:10" s="117" customFormat="1" ht="14.15" customHeight="1">
      <c r="A189" s="116"/>
      <c r="B189" s="116"/>
      <c r="E189" s="120"/>
      <c r="I189" s="81"/>
      <c r="J189" s="81"/>
    </row>
    <row r="190" spans="1:10" s="117" customFormat="1" ht="14.15" customHeight="1">
      <c r="A190" s="116"/>
      <c r="B190" s="116"/>
      <c r="E190" s="120"/>
      <c r="I190" s="81"/>
      <c r="J190" s="81"/>
    </row>
    <row r="191" spans="1:10" s="117" customFormat="1" ht="14.15" customHeight="1">
      <c r="A191" s="116"/>
      <c r="B191" s="116"/>
      <c r="E191" s="120"/>
      <c r="I191" s="81"/>
      <c r="J191" s="81"/>
    </row>
    <row r="192" spans="1:10" s="117" customFormat="1" ht="14.15" customHeight="1">
      <c r="A192" s="116"/>
      <c r="B192" s="116"/>
      <c r="E192" s="120"/>
      <c r="I192" s="81"/>
      <c r="J192" s="81"/>
    </row>
    <row r="193" spans="1:10" s="117" customFormat="1" ht="14.15" customHeight="1">
      <c r="A193" s="116"/>
      <c r="B193" s="116"/>
      <c r="E193" s="120"/>
      <c r="I193" s="81"/>
      <c r="J193" s="81"/>
    </row>
    <row r="194" spans="1:10" s="117" customFormat="1" ht="14.15" customHeight="1">
      <c r="A194" s="116"/>
      <c r="B194" s="116"/>
      <c r="E194" s="120"/>
      <c r="I194" s="81"/>
      <c r="J194" s="81"/>
    </row>
    <row r="195" spans="1:10" s="117" customFormat="1" ht="14.15" customHeight="1">
      <c r="A195" s="116"/>
      <c r="B195" s="116"/>
      <c r="E195" s="120"/>
      <c r="I195" s="81"/>
      <c r="J195" s="81"/>
    </row>
    <row r="196" spans="1:10" s="117" customFormat="1" ht="14.15" customHeight="1">
      <c r="A196" s="116"/>
      <c r="B196" s="116"/>
      <c r="E196" s="120"/>
      <c r="I196" s="81"/>
      <c r="J196" s="81"/>
    </row>
    <row r="197" spans="1:10" s="117" customFormat="1" ht="14.15" customHeight="1">
      <c r="A197" s="116"/>
      <c r="B197" s="116"/>
      <c r="E197" s="120"/>
      <c r="I197" s="81"/>
      <c r="J197" s="81"/>
    </row>
    <row r="198" spans="1:10" s="117" customFormat="1" ht="14.15" customHeight="1">
      <c r="A198" s="116"/>
      <c r="B198" s="116"/>
      <c r="E198" s="120"/>
      <c r="I198" s="81"/>
      <c r="J198" s="81"/>
    </row>
    <row r="199" spans="1:10" s="117" customFormat="1" ht="14.15" customHeight="1">
      <c r="A199" s="116"/>
      <c r="B199" s="116"/>
      <c r="E199" s="120"/>
      <c r="I199" s="81"/>
      <c r="J199" s="81"/>
    </row>
    <row r="200" spans="1:10" s="117" customFormat="1" ht="14.15" customHeight="1">
      <c r="A200" s="116"/>
      <c r="B200" s="116"/>
      <c r="E200" s="120"/>
      <c r="I200" s="81"/>
      <c r="J200" s="81"/>
    </row>
    <row r="201" spans="1:10" s="117" customFormat="1" ht="14.15" customHeight="1">
      <c r="A201" s="116"/>
      <c r="B201" s="116"/>
      <c r="E201" s="120"/>
      <c r="I201" s="81"/>
      <c r="J201" s="81"/>
    </row>
    <row r="202" spans="1:10" s="117" customFormat="1" ht="14.15" customHeight="1">
      <c r="A202" s="116"/>
      <c r="B202" s="116"/>
      <c r="E202" s="120"/>
      <c r="I202" s="81"/>
      <c r="J202" s="81"/>
    </row>
    <row r="203" spans="1:10" s="117" customFormat="1" ht="14.15" customHeight="1">
      <c r="A203" s="116"/>
      <c r="B203" s="116"/>
      <c r="E203" s="120"/>
      <c r="I203" s="81"/>
      <c r="J203" s="81"/>
    </row>
    <row r="204" spans="1:10" s="117" customFormat="1" ht="14.15" customHeight="1">
      <c r="A204" s="116"/>
      <c r="B204" s="116"/>
      <c r="E204" s="120"/>
      <c r="I204" s="81"/>
      <c r="J204" s="81"/>
    </row>
    <row r="205" spans="1:10" s="117" customFormat="1" ht="14.15" customHeight="1">
      <c r="A205" s="116"/>
      <c r="B205" s="116"/>
      <c r="E205" s="120"/>
      <c r="I205" s="81"/>
      <c r="J205" s="81"/>
    </row>
    <row r="206" spans="1:10" s="117" customFormat="1" ht="14.15" customHeight="1">
      <c r="A206" s="116"/>
      <c r="B206" s="116"/>
      <c r="E206" s="120"/>
      <c r="I206" s="81"/>
      <c r="J206" s="81"/>
    </row>
    <row r="207" spans="1:10" s="117" customFormat="1" ht="14.15" customHeight="1">
      <c r="A207" s="116"/>
      <c r="B207" s="116"/>
      <c r="E207" s="120"/>
      <c r="I207" s="81"/>
      <c r="J207" s="81"/>
    </row>
    <row r="208" spans="1:10" s="117" customFormat="1" ht="14.15" customHeight="1">
      <c r="A208" s="116"/>
      <c r="B208" s="116"/>
      <c r="E208" s="120"/>
      <c r="I208" s="81"/>
      <c r="J208" s="81"/>
    </row>
    <row r="209" spans="1:10" s="117" customFormat="1" ht="14.15" customHeight="1">
      <c r="A209" s="116"/>
      <c r="B209" s="116"/>
      <c r="E209" s="120"/>
      <c r="I209" s="81"/>
      <c r="J209" s="81"/>
    </row>
    <row r="210" spans="1:10" s="117" customFormat="1" ht="14.15" customHeight="1">
      <c r="A210" s="116"/>
      <c r="B210" s="116"/>
      <c r="E210" s="120"/>
      <c r="I210" s="81"/>
      <c r="J210" s="81"/>
    </row>
    <row r="211" spans="1:10" s="117" customFormat="1" ht="14.15" customHeight="1">
      <c r="A211" s="116"/>
      <c r="B211" s="116"/>
      <c r="E211" s="120"/>
      <c r="I211" s="81"/>
      <c r="J211" s="81"/>
    </row>
    <row r="212" spans="1:10" s="117" customFormat="1" ht="14.15" customHeight="1">
      <c r="A212" s="116"/>
      <c r="B212" s="116"/>
      <c r="E212" s="120"/>
      <c r="I212" s="81"/>
      <c r="J212" s="81"/>
    </row>
    <row r="213" spans="1:10" s="117" customFormat="1" ht="14.15" customHeight="1">
      <c r="A213" s="116"/>
      <c r="B213" s="116"/>
      <c r="E213" s="120"/>
      <c r="I213" s="81"/>
      <c r="J213" s="81"/>
    </row>
    <row r="214" spans="1:10" s="117" customFormat="1" ht="14.15" customHeight="1">
      <c r="A214" s="116"/>
      <c r="B214" s="116"/>
      <c r="E214" s="120"/>
      <c r="I214" s="81"/>
      <c r="J214" s="81"/>
    </row>
    <row r="215" spans="1:10" s="117" customFormat="1" ht="14.15" customHeight="1">
      <c r="A215" s="116"/>
      <c r="B215" s="116"/>
      <c r="E215" s="120"/>
      <c r="I215" s="81"/>
      <c r="J215" s="81"/>
    </row>
    <row r="216" spans="1:10" s="117" customFormat="1" ht="14.15" customHeight="1">
      <c r="A216" s="116"/>
      <c r="B216" s="116"/>
      <c r="E216" s="120"/>
      <c r="I216" s="81"/>
      <c r="J216" s="81"/>
    </row>
    <row r="217" spans="1:10" s="117" customFormat="1" ht="14.15" customHeight="1">
      <c r="A217" s="116"/>
      <c r="B217" s="116"/>
      <c r="E217" s="120"/>
      <c r="I217" s="81"/>
      <c r="J217" s="81"/>
    </row>
    <row r="218" spans="1:10" s="117" customFormat="1" ht="14.15" customHeight="1">
      <c r="A218" s="116"/>
      <c r="B218" s="116"/>
      <c r="E218" s="120"/>
      <c r="I218" s="81"/>
      <c r="J218" s="81"/>
    </row>
    <row r="219" spans="1:10" s="117" customFormat="1" ht="14.15" customHeight="1">
      <c r="A219" s="116"/>
      <c r="B219" s="116"/>
      <c r="E219" s="120"/>
      <c r="I219" s="81"/>
      <c r="J219" s="81"/>
    </row>
    <row r="220" spans="1:10" s="117" customFormat="1" ht="14.15" customHeight="1">
      <c r="A220" s="116"/>
      <c r="B220" s="116"/>
      <c r="E220" s="120"/>
      <c r="I220" s="81"/>
      <c r="J220" s="81"/>
    </row>
    <row r="221" spans="1:10" s="117" customFormat="1" ht="14.15" customHeight="1">
      <c r="A221" s="116"/>
      <c r="B221" s="116"/>
      <c r="E221" s="120"/>
      <c r="I221" s="81"/>
      <c r="J221" s="81"/>
    </row>
    <row r="222" spans="1:10" s="117" customFormat="1" ht="14.15" customHeight="1">
      <c r="A222" s="116"/>
      <c r="B222" s="116"/>
      <c r="E222" s="120"/>
      <c r="I222" s="81"/>
      <c r="J222" s="81"/>
    </row>
    <row r="223" spans="1:10" s="117" customFormat="1" ht="14.15" customHeight="1">
      <c r="A223" s="116"/>
      <c r="B223" s="116"/>
      <c r="E223" s="120"/>
      <c r="I223" s="81"/>
      <c r="J223" s="81"/>
    </row>
    <row r="224" spans="1:10" s="117" customFormat="1" ht="14.15" customHeight="1">
      <c r="A224" s="116"/>
      <c r="B224" s="116"/>
      <c r="E224" s="120"/>
      <c r="I224" s="81"/>
      <c r="J224" s="81"/>
    </row>
    <row r="225" spans="1:10" s="117" customFormat="1" ht="14.15" customHeight="1">
      <c r="A225" s="116"/>
      <c r="B225" s="116"/>
      <c r="E225" s="120"/>
      <c r="I225" s="81"/>
      <c r="J225" s="81"/>
    </row>
    <row r="226" spans="1:10" s="117" customFormat="1" ht="14.15" customHeight="1">
      <c r="A226" s="116"/>
      <c r="B226" s="116"/>
      <c r="E226" s="120"/>
      <c r="I226" s="81"/>
      <c r="J226" s="81"/>
    </row>
    <row r="227" spans="1:10" s="117" customFormat="1" ht="14.15" customHeight="1">
      <c r="A227" s="116"/>
      <c r="B227" s="116"/>
      <c r="E227" s="120"/>
      <c r="I227" s="81"/>
      <c r="J227" s="81"/>
    </row>
    <row r="228" spans="1:10" s="117" customFormat="1" ht="14.15" customHeight="1">
      <c r="A228" s="116"/>
      <c r="B228" s="116"/>
      <c r="E228" s="120"/>
      <c r="I228" s="81"/>
      <c r="J228" s="81"/>
    </row>
    <row r="229" spans="1:10" s="117" customFormat="1" ht="14.15" customHeight="1">
      <c r="A229" s="116"/>
      <c r="B229" s="116"/>
      <c r="E229" s="120"/>
      <c r="I229" s="81"/>
      <c r="J229" s="81"/>
    </row>
    <row r="230" spans="1:10" s="117" customFormat="1" ht="14.15" customHeight="1">
      <c r="A230" s="116"/>
      <c r="B230" s="116"/>
      <c r="E230" s="120"/>
      <c r="I230" s="81"/>
      <c r="J230" s="81"/>
    </row>
    <row r="231" spans="1:10" s="117" customFormat="1" ht="14.15" customHeight="1">
      <c r="A231" s="116"/>
      <c r="B231" s="116"/>
      <c r="E231" s="120"/>
      <c r="I231" s="81"/>
      <c r="J231" s="81"/>
    </row>
    <row r="232" spans="1:10" s="117" customFormat="1" ht="14.15" customHeight="1">
      <c r="A232" s="116"/>
      <c r="B232" s="116"/>
      <c r="E232" s="120"/>
      <c r="I232" s="81"/>
      <c r="J232" s="81"/>
    </row>
    <row r="233" spans="1:10" s="117" customFormat="1" ht="14.15" customHeight="1">
      <c r="A233" s="116"/>
      <c r="B233" s="116"/>
      <c r="E233" s="120"/>
      <c r="I233" s="81"/>
      <c r="J233" s="81"/>
    </row>
    <row r="234" spans="1:10" s="117" customFormat="1" ht="14.15" customHeight="1">
      <c r="A234" s="116"/>
      <c r="B234" s="116"/>
      <c r="E234" s="120"/>
      <c r="I234" s="81"/>
      <c r="J234" s="81"/>
    </row>
    <row r="235" spans="1:10" s="117" customFormat="1" ht="14.15" hidden="1" customHeight="1">
      <c r="A235" s="116"/>
      <c r="B235" s="116"/>
      <c r="E235" s="120"/>
      <c r="I235" s="81"/>
      <c r="J235" s="81"/>
    </row>
    <row r="236" spans="1:10" s="117" customFormat="1" ht="14.15" hidden="1" customHeight="1">
      <c r="A236" s="116"/>
      <c r="B236" s="116"/>
      <c r="E236" s="120"/>
      <c r="I236" s="81"/>
      <c r="J236" s="81"/>
    </row>
    <row r="237" spans="1:10" s="117" customFormat="1" ht="14.15" hidden="1" customHeight="1">
      <c r="A237" s="116"/>
      <c r="B237" s="116"/>
      <c r="E237" s="120"/>
      <c r="I237" s="81"/>
      <c r="J237" s="81"/>
    </row>
    <row r="238" spans="1:10" s="117" customFormat="1" ht="14.15" hidden="1" customHeight="1">
      <c r="A238" s="116"/>
      <c r="B238" s="116"/>
      <c r="E238" s="120"/>
      <c r="I238" s="81"/>
      <c r="J238" s="81"/>
    </row>
    <row r="239" spans="1:10" s="117" customFormat="1" ht="14.15" hidden="1" customHeight="1">
      <c r="A239" s="116"/>
      <c r="B239" s="116"/>
      <c r="E239" s="120"/>
      <c r="I239" s="81"/>
      <c r="J239" s="81"/>
    </row>
    <row r="240" spans="1:10" s="117" customFormat="1" ht="14.15" hidden="1" customHeight="1">
      <c r="A240" s="116"/>
      <c r="B240" s="116"/>
      <c r="E240" s="120"/>
      <c r="I240" s="81"/>
      <c r="J240" s="81"/>
    </row>
    <row r="241" spans="1:10" s="117" customFormat="1" ht="14.15" hidden="1" customHeight="1">
      <c r="A241" s="116"/>
      <c r="B241" s="116"/>
      <c r="E241" s="120"/>
      <c r="I241" s="81"/>
      <c r="J241" s="81"/>
    </row>
    <row r="242" spans="1:10" s="117" customFormat="1" ht="14.15" hidden="1" customHeight="1">
      <c r="A242" s="116"/>
      <c r="B242" s="116"/>
      <c r="E242" s="120"/>
      <c r="I242" s="81"/>
      <c r="J242" s="81"/>
    </row>
    <row r="243" spans="1:10" s="117" customFormat="1" ht="14.15" hidden="1" customHeight="1">
      <c r="A243" s="116"/>
      <c r="B243" s="116"/>
      <c r="E243" s="120"/>
      <c r="I243" s="81"/>
      <c r="J243" s="81"/>
    </row>
    <row r="244" spans="1:10" s="117" customFormat="1" ht="14.15" hidden="1" customHeight="1">
      <c r="A244" s="116"/>
      <c r="B244" s="116"/>
      <c r="E244" s="120"/>
      <c r="I244" s="81"/>
      <c r="J244" s="81"/>
    </row>
    <row r="245" spans="1:10" s="117" customFormat="1" ht="14.15" hidden="1" customHeight="1">
      <c r="A245" s="116"/>
      <c r="B245" s="116"/>
      <c r="E245" s="120"/>
      <c r="I245" s="81"/>
      <c r="J245" s="81"/>
    </row>
    <row r="246" spans="1:10" s="117" customFormat="1" ht="14.15" hidden="1" customHeight="1">
      <c r="A246" s="116"/>
      <c r="B246" s="116"/>
      <c r="E246" s="120"/>
      <c r="I246" s="81"/>
      <c r="J246" s="81"/>
    </row>
    <row r="247" spans="1:10" s="117" customFormat="1" ht="14.15" hidden="1" customHeight="1">
      <c r="A247" s="116"/>
      <c r="B247" s="116"/>
      <c r="E247" s="120"/>
      <c r="I247" s="81"/>
      <c r="J247" s="81"/>
    </row>
    <row r="248" spans="1:10" s="117" customFormat="1" ht="14.15" hidden="1" customHeight="1">
      <c r="A248" s="116"/>
      <c r="B248" s="116"/>
      <c r="E248" s="120"/>
      <c r="I248" s="81"/>
      <c r="J248" s="81"/>
    </row>
    <row r="249" spans="1:10" s="117" customFormat="1" ht="14.15" hidden="1" customHeight="1">
      <c r="A249" s="116"/>
      <c r="B249" s="116"/>
      <c r="E249" s="120"/>
      <c r="I249" s="81"/>
      <c r="J249" s="81"/>
    </row>
    <row r="250" spans="1:10" s="117" customFormat="1" ht="14.15" hidden="1" customHeight="1">
      <c r="A250" s="116"/>
      <c r="B250" s="116"/>
      <c r="E250" s="120"/>
      <c r="I250" s="81"/>
      <c r="J250" s="81"/>
    </row>
    <row r="251" spans="1:10" s="117" customFormat="1" ht="14.15" hidden="1" customHeight="1">
      <c r="A251" s="116"/>
      <c r="B251" s="116"/>
      <c r="E251" s="120"/>
      <c r="I251" s="81"/>
      <c r="J251" s="81"/>
    </row>
    <row r="252" spans="1:10" s="117" customFormat="1" ht="14.15" hidden="1" customHeight="1">
      <c r="A252" s="116"/>
      <c r="B252" s="116"/>
      <c r="E252" s="120"/>
      <c r="I252" s="81"/>
      <c r="J252" s="81"/>
    </row>
    <row r="253" spans="1:10" s="117" customFormat="1" ht="14.15" hidden="1" customHeight="1">
      <c r="A253" s="116"/>
      <c r="B253" s="116"/>
      <c r="E253" s="120"/>
      <c r="I253" s="81"/>
      <c r="J253" s="81"/>
    </row>
    <row r="254" spans="1:10" s="117" customFormat="1" ht="14.15" hidden="1" customHeight="1">
      <c r="A254" s="116"/>
      <c r="B254" s="116"/>
      <c r="E254" s="120"/>
      <c r="I254" s="81"/>
      <c r="J254" s="81"/>
    </row>
    <row r="255" spans="1:10" s="117" customFormat="1" ht="14.15" hidden="1" customHeight="1">
      <c r="A255" s="116"/>
      <c r="B255" s="116"/>
      <c r="E255" s="120"/>
      <c r="I255" s="81"/>
      <c r="J255" s="81"/>
    </row>
    <row r="256" spans="1:10" s="117" customFormat="1" ht="14.15" hidden="1" customHeight="1">
      <c r="A256" s="116"/>
      <c r="B256" s="116"/>
      <c r="E256" s="120"/>
      <c r="I256" s="81"/>
      <c r="J256" s="81"/>
    </row>
    <row r="257" spans="1:10" s="117" customFormat="1" ht="14.15" hidden="1" customHeight="1">
      <c r="A257" s="116"/>
      <c r="B257" s="116"/>
      <c r="E257" s="120"/>
      <c r="I257" s="81"/>
      <c r="J257" s="81"/>
    </row>
    <row r="258" spans="1:10" s="117" customFormat="1" ht="14.15" hidden="1" customHeight="1">
      <c r="A258" s="116"/>
      <c r="B258" s="116"/>
      <c r="E258" s="120"/>
      <c r="I258" s="81"/>
      <c r="J258" s="81"/>
    </row>
    <row r="259" spans="1:10" s="117" customFormat="1" ht="14.15" hidden="1" customHeight="1">
      <c r="A259" s="116"/>
      <c r="B259" s="116"/>
      <c r="E259" s="120"/>
      <c r="I259" s="81"/>
      <c r="J259" s="81"/>
    </row>
    <row r="260" spans="1:10" s="117" customFormat="1" ht="14.15" hidden="1" customHeight="1">
      <c r="A260" s="116"/>
      <c r="B260" s="116"/>
      <c r="E260" s="120"/>
      <c r="I260" s="81"/>
      <c r="J260" s="81"/>
    </row>
    <row r="261" spans="1:10" s="117" customFormat="1" ht="14.15" hidden="1" customHeight="1">
      <c r="A261" s="116"/>
      <c r="B261" s="116"/>
      <c r="E261" s="120"/>
      <c r="I261" s="81"/>
      <c r="J261" s="81"/>
    </row>
    <row r="262" spans="1:10" s="117" customFormat="1" ht="14.15" customHeight="1">
      <c r="A262" s="116"/>
      <c r="B262" s="116"/>
      <c r="E262" s="120"/>
      <c r="I262" s="81"/>
      <c r="J262" s="81"/>
    </row>
    <row r="263" spans="1:10" s="117" customFormat="1" ht="14.15" customHeight="1">
      <c r="A263" s="116"/>
      <c r="B263" s="116"/>
      <c r="E263" s="120"/>
      <c r="I263" s="81"/>
      <c r="J263" s="81"/>
    </row>
    <row r="264" spans="1:10" s="117" customFormat="1" ht="14.15" customHeight="1">
      <c r="A264" s="116"/>
      <c r="B264" s="116"/>
      <c r="E264" s="120"/>
      <c r="I264" s="81"/>
      <c r="J264" s="81"/>
    </row>
    <row r="265" spans="1:10" s="117" customFormat="1" ht="14.15" customHeight="1">
      <c r="A265" s="116"/>
      <c r="B265" s="116"/>
      <c r="E265" s="120"/>
      <c r="I265" s="81"/>
      <c r="J265" s="81"/>
    </row>
    <row r="266" spans="1:10" s="117" customFormat="1" ht="14.15" customHeight="1">
      <c r="A266" s="116"/>
      <c r="B266" s="116"/>
      <c r="E266" s="120"/>
      <c r="I266" s="81"/>
      <c r="J266" s="81"/>
    </row>
    <row r="267" spans="1:10" s="117" customFormat="1" ht="14.15" customHeight="1">
      <c r="A267" s="116"/>
      <c r="B267" s="116"/>
      <c r="E267" s="120"/>
      <c r="I267" s="81"/>
      <c r="J267" s="81"/>
    </row>
    <row r="268" spans="1:10" s="117" customFormat="1" ht="14.15" customHeight="1">
      <c r="A268" s="116"/>
      <c r="B268" s="116"/>
      <c r="E268" s="120"/>
      <c r="I268" s="81"/>
      <c r="J268" s="81"/>
    </row>
    <row r="269" spans="1:10" s="117" customFormat="1" ht="14.15" customHeight="1">
      <c r="A269" s="116"/>
      <c r="B269" s="116"/>
      <c r="E269" s="120"/>
      <c r="I269" s="81"/>
      <c r="J269" s="81"/>
    </row>
    <row r="270" spans="1:10" s="117" customFormat="1" ht="14.15" customHeight="1">
      <c r="A270" s="116"/>
      <c r="B270" s="116"/>
      <c r="E270" s="120"/>
      <c r="I270" s="81"/>
      <c r="J270" s="81"/>
    </row>
    <row r="271" spans="1:10" s="117" customFormat="1" ht="14.15" customHeight="1">
      <c r="A271" s="116"/>
      <c r="B271" s="116"/>
      <c r="E271" s="120"/>
      <c r="I271" s="81"/>
      <c r="J271" s="81"/>
    </row>
    <row r="272" spans="1:10" s="117" customFormat="1" ht="14.15" customHeight="1">
      <c r="A272" s="116"/>
      <c r="B272" s="116"/>
      <c r="E272" s="120"/>
      <c r="I272" s="81"/>
      <c r="J272" s="81"/>
    </row>
    <row r="273" spans="1:18" s="117" customFormat="1" ht="14.15" customHeight="1">
      <c r="A273" s="116"/>
      <c r="B273" s="116"/>
      <c r="E273" s="120"/>
      <c r="I273" s="81"/>
      <c r="J273" s="81"/>
    </row>
    <row r="274" spans="1:18" ht="14.15" customHeight="1"/>
    <row r="275" spans="1:18" ht="14.15" customHeight="1"/>
    <row r="276" spans="1:18" ht="14.15" customHeight="1"/>
    <row r="277" spans="1:18" ht="14.15" customHeight="1"/>
    <row r="278" spans="1:18" ht="14.15" customHeight="1"/>
    <row r="279" spans="1:18" s="127" customFormat="1" ht="14.15" customHeight="1">
      <c r="A279" s="124"/>
      <c r="B279" s="125"/>
      <c r="C279" s="126"/>
      <c r="D279" s="126"/>
      <c r="E279" s="18"/>
      <c r="F279" s="19"/>
      <c r="G279" s="114"/>
      <c r="H279" s="19"/>
      <c r="I279" s="19"/>
      <c r="J279" s="19"/>
      <c r="K279" s="9"/>
      <c r="L279" s="9"/>
      <c r="M279" s="9"/>
      <c r="N279" s="9"/>
      <c r="O279" s="9"/>
      <c r="P279" s="9"/>
      <c r="Q279" s="9"/>
      <c r="R279" s="9"/>
    </row>
    <row r="280" spans="1:18" s="127" customFormat="1" ht="14.15" customHeight="1">
      <c r="A280" s="124"/>
      <c r="B280" s="125"/>
      <c r="C280" s="126"/>
      <c r="D280" s="126"/>
      <c r="E280" s="18"/>
      <c r="F280" s="19"/>
      <c r="G280" s="114"/>
      <c r="H280" s="19"/>
      <c r="I280" s="19"/>
      <c r="J280" s="19"/>
      <c r="K280" s="9"/>
      <c r="L280" s="9"/>
      <c r="M280" s="9"/>
      <c r="N280" s="9"/>
      <c r="O280" s="9"/>
      <c r="P280" s="9"/>
      <c r="Q280" s="9"/>
      <c r="R280" s="9"/>
    </row>
    <row r="281" spans="1:18" s="127" customFormat="1" ht="14.15" customHeight="1">
      <c r="A281" s="124"/>
      <c r="B281" s="125"/>
      <c r="C281" s="126"/>
      <c r="D281" s="126"/>
      <c r="E281" s="18"/>
      <c r="F281" s="19"/>
      <c r="G281" s="114"/>
      <c r="H281" s="19"/>
      <c r="I281" s="19"/>
      <c r="J281" s="19"/>
      <c r="K281" s="9"/>
      <c r="L281" s="9"/>
      <c r="M281" s="9"/>
      <c r="N281" s="9"/>
      <c r="O281" s="9"/>
      <c r="P281" s="9"/>
      <c r="Q281" s="9"/>
      <c r="R281" s="9"/>
    </row>
    <row r="282" spans="1:18" s="127" customFormat="1" ht="14.15" customHeight="1">
      <c r="A282" s="124"/>
      <c r="B282" s="125"/>
      <c r="C282" s="126"/>
      <c r="D282" s="126"/>
      <c r="E282" s="18"/>
      <c r="F282" s="19"/>
      <c r="G282" s="114"/>
      <c r="H282" s="19"/>
      <c r="I282" s="19"/>
      <c r="J282" s="19"/>
      <c r="K282" s="9"/>
      <c r="L282" s="9"/>
      <c r="M282" s="9"/>
      <c r="N282" s="9"/>
      <c r="O282" s="9"/>
      <c r="P282" s="9"/>
      <c r="Q282" s="9"/>
      <c r="R282" s="9"/>
    </row>
    <row r="283" spans="1:18" s="127" customFormat="1" ht="14.15" customHeight="1">
      <c r="A283" s="124"/>
      <c r="B283" s="125"/>
      <c r="C283" s="126"/>
      <c r="D283" s="126"/>
      <c r="E283" s="18"/>
      <c r="F283" s="19"/>
      <c r="G283" s="114"/>
      <c r="H283" s="19"/>
      <c r="I283" s="19"/>
      <c r="J283" s="19"/>
      <c r="K283" s="9"/>
      <c r="L283" s="9"/>
      <c r="M283" s="9"/>
      <c r="N283" s="9"/>
      <c r="O283" s="9"/>
      <c r="P283" s="9"/>
      <c r="Q283" s="9"/>
      <c r="R283" s="9"/>
    </row>
    <row r="284" spans="1:18" s="127" customFormat="1" ht="14.15" customHeight="1">
      <c r="A284" s="124"/>
      <c r="B284" s="125"/>
      <c r="C284" s="126"/>
      <c r="D284" s="126"/>
      <c r="E284" s="18"/>
      <c r="F284" s="19"/>
      <c r="G284" s="114"/>
      <c r="H284" s="19"/>
      <c r="I284" s="19"/>
      <c r="J284" s="19"/>
      <c r="K284" s="9"/>
      <c r="L284" s="9"/>
      <c r="M284" s="9"/>
      <c r="N284" s="9"/>
      <c r="O284" s="9"/>
      <c r="P284" s="9"/>
      <c r="Q284" s="9"/>
      <c r="R284" s="9"/>
    </row>
    <row r="285" spans="1:18" s="127" customFormat="1" ht="14.15" customHeight="1">
      <c r="A285" s="124"/>
      <c r="B285" s="125"/>
      <c r="C285" s="126"/>
      <c r="D285" s="126"/>
      <c r="E285" s="18"/>
      <c r="F285" s="19"/>
      <c r="G285" s="114"/>
      <c r="H285" s="19"/>
      <c r="I285" s="19"/>
      <c r="J285" s="19"/>
      <c r="K285" s="9"/>
      <c r="L285" s="9"/>
      <c r="M285" s="9"/>
      <c r="N285" s="9"/>
      <c r="O285" s="9"/>
      <c r="P285" s="9"/>
      <c r="Q285" s="9"/>
      <c r="R285" s="9"/>
    </row>
    <row r="286" spans="1:18" s="127" customFormat="1" ht="14.15" customHeight="1">
      <c r="A286" s="124"/>
      <c r="B286" s="125"/>
      <c r="C286" s="126"/>
      <c r="D286" s="126"/>
      <c r="E286" s="18"/>
      <c r="F286" s="19"/>
      <c r="G286" s="114"/>
      <c r="H286" s="19"/>
      <c r="I286" s="19"/>
      <c r="J286" s="19"/>
      <c r="K286" s="9"/>
      <c r="L286" s="9"/>
      <c r="M286" s="9"/>
      <c r="N286" s="9"/>
      <c r="O286" s="9"/>
      <c r="P286" s="9"/>
      <c r="Q286" s="9"/>
      <c r="R286" s="9"/>
    </row>
    <row r="287" spans="1:18" s="127" customFormat="1" ht="14.15" customHeight="1">
      <c r="A287" s="124"/>
      <c r="B287" s="125"/>
      <c r="C287" s="126"/>
      <c r="D287" s="126"/>
      <c r="E287" s="18"/>
      <c r="F287" s="19"/>
      <c r="G287" s="114"/>
      <c r="H287" s="19"/>
      <c r="I287" s="19"/>
      <c r="J287" s="19"/>
      <c r="K287" s="9"/>
      <c r="L287" s="9"/>
      <c r="M287" s="9"/>
      <c r="N287" s="9"/>
      <c r="O287" s="9"/>
      <c r="P287" s="9"/>
      <c r="Q287" s="9"/>
      <c r="R287" s="9"/>
    </row>
    <row r="288" spans="1:18" s="127" customFormat="1" ht="14.15" customHeight="1">
      <c r="A288" s="124"/>
      <c r="B288" s="125"/>
      <c r="C288" s="126"/>
      <c r="D288" s="126"/>
      <c r="E288" s="18"/>
      <c r="F288" s="19"/>
      <c r="G288" s="114"/>
      <c r="H288" s="19"/>
      <c r="I288" s="19"/>
      <c r="J288" s="19"/>
      <c r="K288" s="9"/>
      <c r="L288" s="9"/>
      <c r="M288" s="9"/>
      <c r="N288" s="9"/>
      <c r="O288" s="9"/>
      <c r="P288" s="9"/>
      <c r="Q288" s="9"/>
      <c r="R288" s="9"/>
    </row>
    <row r="289" spans="1:18" s="127" customFormat="1" ht="14.15" customHeight="1">
      <c r="A289" s="124"/>
      <c r="B289" s="125"/>
      <c r="C289" s="126"/>
      <c r="D289" s="126"/>
      <c r="E289" s="18"/>
      <c r="F289" s="19"/>
      <c r="G289" s="114"/>
      <c r="H289" s="19"/>
      <c r="I289" s="19"/>
      <c r="J289" s="19"/>
      <c r="K289" s="9"/>
      <c r="L289" s="9"/>
      <c r="M289" s="9"/>
      <c r="N289" s="9"/>
      <c r="O289" s="9"/>
      <c r="P289" s="9"/>
      <c r="Q289" s="9"/>
      <c r="R289" s="9"/>
    </row>
    <row r="290" spans="1:18" s="127" customFormat="1" ht="14.15" customHeight="1">
      <c r="A290" s="124"/>
      <c r="B290" s="125"/>
      <c r="C290" s="126"/>
      <c r="D290" s="126"/>
      <c r="E290" s="18"/>
      <c r="F290" s="19"/>
      <c r="G290" s="114"/>
      <c r="H290" s="19"/>
      <c r="I290" s="19"/>
      <c r="J290" s="19"/>
      <c r="K290" s="9"/>
      <c r="L290" s="9"/>
      <c r="M290" s="9"/>
      <c r="N290" s="9"/>
      <c r="O290" s="9"/>
      <c r="P290" s="9"/>
      <c r="Q290" s="9"/>
      <c r="R290" s="9"/>
    </row>
    <row r="291" spans="1:18" s="127" customFormat="1" ht="14.15" customHeight="1">
      <c r="A291" s="124"/>
      <c r="B291" s="125"/>
      <c r="C291" s="126"/>
      <c r="D291" s="126"/>
      <c r="E291" s="18"/>
      <c r="F291" s="19"/>
      <c r="G291" s="114"/>
      <c r="H291" s="19"/>
      <c r="I291" s="19"/>
      <c r="J291" s="19"/>
      <c r="K291" s="9"/>
      <c r="L291" s="9"/>
      <c r="M291" s="9"/>
      <c r="N291" s="9"/>
      <c r="O291" s="9"/>
      <c r="P291" s="9"/>
      <c r="Q291" s="9"/>
      <c r="R291" s="9"/>
    </row>
    <row r="292" spans="1:18" s="127" customFormat="1" ht="14.15" customHeight="1">
      <c r="A292" s="124"/>
      <c r="B292" s="125"/>
      <c r="C292" s="126"/>
      <c r="D292" s="126"/>
      <c r="E292" s="18"/>
      <c r="F292" s="19"/>
      <c r="G292" s="114"/>
      <c r="H292" s="19"/>
      <c r="I292" s="19"/>
      <c r="J292" s="19"/>
      <c r="K292" s="9"/>
      <c r="L292" s="9"/>
      <c r="M292" s="9"/>
      <c r="N292" s="9"/>
      <c r="O292" s="9"/>
      <c r="P292" s="9"/>
      <c r="Q292" s="9"/>
      <c r="R292" s="9"/>
    </row>
    <row r="293" spans="1:18" s="127" customFormat="1" ht="14.15" customHeight="1">
      <c r="A293" s="124"/>
      <c r="B293" s="125"/>
      <c r="C293" s="126"/>
      <c r="D293" s="126"/>
      <c r="E293" s="18"/>
      <c r="F293" s="19"/>
      <c r="G293" s="114"/>
      <c r="H293" s="19"/>
      <c r="I293" s="19"/>
      <c r="J293" s="19"/>
      <c r="K293" s="9"/>
      <c r="L293" s="9"/>
      <c r="M293" s="9"/>
      <c r="N293" s="9"/>
      <c r="O293" s="9"/>
      <c r="P293" s="9"/>
      <c r="Q293" s="9"/>
      <c r="R293" s="9"/>
    </row>
    <row r="294" spans="1:18" s="127" customFormat="1" ht="14.15" customHeight="1">
      <c r="A294" s="124"/>
      <c r="B294" s="125"/>
      <c r="C294" s="126"/>
      <c r="D294" s="126"/>
      <c r="E294" s="18"/>
      <c r="F294" s="19"/>
      <c r="G294" s="114"/>
      <c r="H294" s="19"/>
      <c r="I294" s="19"/>
      <c r="J294" s="19"/>
      <c r="K294" s="9"/>
      <c r="L294" s="9"/>
      <c r="M294" s="9"/>
      <c r="N294" s="9"/>
      <c r="O294" s="9"/>
      <c r="P294" s="9"/>
      <c r="Q294" s="9"/>
      <c r="R294" s="9"/>
    </row>
    <row r="295" spans="1:18" s="127" customFormat="1" ht="14.15" customHeight="1">
      <c r="A295" s="124"/>
      <c r="B295" s="125"/>
      <c r="C295" s="126"/>
      <c r="D295" s="126"/>
      <c r="E295" s="18"/>
      <c r="F295" s="19"/>
      <c r="G295" s="114"/>
      <c r="H295" s="19"/>
      <c r="I295" s="19"/>
      <c r="J295" s="19"/>
      <c r="K295" s="9"/>
      <c r="L295" s="9"/>
      <c r="M295" s="9"/>
      <c r="N295" s="9"/>
      <c r="O295" s="9"/>
      <c r="P295" s="9"/>
      <c r="Q295" s="9"/>
      <c r="R295" s="9"/>
    </row>
    <row r="296" spans="1:18" s="127" customFormat="1" ht="14.15" customHeight="1">
      <c r="A296" s="124"/>
      <c r="B296" s="125"/>
      <c r="C296" s="126"/>
      <c r="D296" s="126"/>
      <c r="E296" s="18"/>
      <c r="F296" s="19"/>
      <c r="G296" s="114"/>
      <c r="H296" s="19"/>
      <c r="I296" s="19"/>
      <c r="J296" s="19"/>
      <c r="K296" s="9"/>
      <c r="L296" s="9"/>
      <c r="M296" s="9"/>
      <c r="N296" s="9"/>
      <c r="O296" s="9"/>
      <c r="P296" s="9"/>
      <c r="Q296" s="9"/>
      <c r="R296" s="9"/>
    </row>
    <row r="297" spans="1:18" s="127" customFormat="1" ht="14.15" customHeight="1">
      <c r="A297" s="124"/>
      <c r="B297" s="125"/>
      <c r="C297" s="126"/>
      <c r="D297" s="126"/>
      <c r="E297" s="18"/>
      <c r="F297" s="19"/>
      <c r="G297" s="114"/>
      <c r="H297" s="19"/>
      <c r="I297" s="19"/>
      <c r="J297" s="19"/>
      <c r="K297" s="9"/>
      <c r="L297" s="9"/>
      <c r="M297" s="9"/>
      <c r="N297" s="9"/>
      <c r="O297" s="9"/>
      <c r="P297" s="9"/>
      <c r="Q297" s="9"/>
      <c r="R297" s="9"/>
    </row>
    <row r="298" spans="1:18" s="127" customFormat="1" ht="14.15" customHeight="1">
      <c r="A298" s="124"/>
      <c r="B298" s="125"/>
      <c r="C298" s="126"/>
      <c r="D298" s="126"/>
      <c r="E298" s="18"/>
      <c r="F298" s="19"/>
      <c r="G298" s="114"/>
      <c r="H298" s="19"/>
      <c r="I298" s="19"/>
      <c r="J298" s="19"/>
      <c r="K298" s="9"/>
      <c r="L298" s="9"/>
      <c r="M298" s="9"/>
      <c r="N298" s="9"/>
      <c r="O298" s="9"/>
      <c r="P298" s="9"/>
      <c r="Q298" s="9"/>
      <c r="R298" s="9"/>
    </row>
    <row r="299" spans="1:18" s="127" customFormat="1" ht="14.15" customHeight="1">
      <c r="A299" s="124"/>
      <c r="B299" s="125"/>
      <c r="C299" s="126"/>
      <c r="D299" s="126"/>
      <c r="E299" s="18"/>
      <c r="F299" s="19"/>
      <c r="G299" s="114"/>
      <c r="H299" s="19"/>
      <c r="I299" s="19"/>
      <c r="J299" s="19"/>
      <c r="K299" s="9"/>
      <c r="L299" s="9"/>
      <c r="M299" s="9"/>
      <c r="N299" s="9"/>
      <c r="O299" s="9"/>
      <c r="P299" s="9"/>
      <c r="Q299" s="9"/>
      <c r="R299" s="9"/>
    </row>
    <row r="300" spans="1:18" s="127" customFormat="1" ht="14.15" customHeight="1">
      <c r="A300" s="124"/>
      <c r="B300" s="125"/>
      <c r="C300" s="126"/>
      <c r="D300" s="126"/>
      <c r="E300" s="18"/>
      <c r="F300" s="19"/>
      <c r="G300" s="114"/>
      <c r="H300" s="19"/>
      <c r="I300" s="19"/>
      <c r="J300" s="19"/>
      <c r="K300" s="9"/>
      <c r="L300" s="9"/>
      <c r="M300" s="9"/>
      <c r="N300" s="9"/>
      <c r="O300" s="9"/>
      <c r="P300" s="9"/>
      <c r="Q300" s="9"/>
      <c r="R300" s="9"/>
    </row>
    <row r="301" spans="1:18" s="127" customFormat="1" ht="14.15" customHeight="1">
      <c r="A301" s="124"/>
      <c r="B301" s="125"/>
      <c r="C301" s="126"/>
      <c r="D301" s="126"/>
      <c r="E301" s="18"/>
      <c r="F301" s="19"/>
      <c r="G301" s="114"/>
      <c r="H301" s="19"/>
      <c r="I301" s="19"/>
      <c r="J301" s="19"/>
      <c r="K301" s="9"/>
      <c r="L301" s="9"/>
      <c r="M301" s="9"/>
      <c r="N301" s="9"/>
      <c r="O301" s="9"/>
      <c r="P301" s="9"/>
      <c r="Q301" s="9"/>
      <c r="R301" s="9"/>
    </row>
    <row r="302" spans="1:18" s="127" customFormat="1" ht="14.15" customHeight="1">
      <c r="A302" s="124"/>
      <c r="B302" s="125"/>
      <c r="C302" s="126"/>
      <c r="D302" s="126"/>
      <c r="E302" s="18"/>
      <c r="F302" s="19"/>
      <c r="G302" s="114"/>
      <c r="H302" s="19"/>
      <c r="I302" s="19"/>
      <c r="J302" s="19"/>
      <c r="K302" s="9"/>
      <c r="L302" s="9"/>
      <c r="M302" s="9"/>
      <c r="N302" s="9"/>
      <c r="O302" s="9"/>
      <c r="P302" s="9"/>
      <c r="Q302" s="9"/>
      <c r="R302" s="9"/>
    </row>
    <row r="303" spans="1:18" s="127" customFormat="1" ht="14.15" customHeight="1">
      <c r="A303" s="124"/>
      <c r="B303" s="125"/>
      <c r="C303" s="126"/>
      <c r="D303" s="126"/>
      <c r="E303" s="18"/>
      <c r="F303" s="19"/>
      <c r="G303" s="114"/>
      <c r="H303" s="19"/>
      <c r="I303" s="19"/>
      <c r="J303" s="19"/>
      <c r="K303" s="9"/>
      <c r="L303" s="9"/>
      <c r="M303" s="9"/>
      <c r="N303" s="9"/>
      <c r="O303" s="9"/>
      <c r="P303" s="9"/>
      <c r="Q303" s="9"/>
      <c r="R303" s="9"/>
    </row>
    <row r="304" spans="1:18" s="127" customFormat="1" ht="14.15" customHeight="1">
      <c r="A304" s="124"/>
      <c r="B304" s="125"/>
      <c r="C304" s="126"/>
      <c r="D304" s="126"/>
      <c r="E304" s="18"/>
      <c r="F304" s="19"/>
      <c r="G304" s="114"/>
      <c r="H304" s="19"/>
      <c r="I304" s="19"/>
      <c r="J304" s="19"/>
      <c r="K304" s="9"/>
      <c r="L304" s="9"/>
      <c r="M304" s="9"/>
      <c r="N304" s="9"/>
      <c r="O304" s="9"/>
      <c r="P304" s="9"/>
      <c r="Q304" s="9"/>
      <c r="R304" s="9"/>
    </row>
    <row r="305" spans="1:18" s="127" customFormat="1" ht="14.15" customHeight="1">
      <c r="A305" s="124"/>
      <c r="B305" s="125"/>
      <c r="C305" s="126"/>
      <c r="D305" s="126"/>
      <c r="E305" s="18"/>
      <c r="F305" s="19"/>
      <c r="G305" s="114"/>
      <c r="H305" s="19"/>
      <c r="I305" s="19"/>
      <c r="J305" s="19"/>
      <c r="K305" s="9"/>
      <c r="L305" s="9"/>
      <c r="M305" s="9"/>
      <c r="N305" s="9"/>
      <c r="O305" s="9"/>
      <c r="P305" s="9"/>
      <c r="Q305" s="9"/>
      <c r="R305" s="9"/>
    </row>
    <row r="306" spans="1:18" s="127" customFormat="1" ht="14.15" customHeight="1">
      <c r="A306" s="124"/>
      <c r="B306" s="125"/>
      <c r="C306" s="126"/>
      <c r="D306" s="126"/>
      <c r="E306" s="18"/>
      <c r="F306" s="19"/>
      <c r="G306" s="114"/>
      <c r="H306" s="19"/>
      <c r="I306" s="19"/>
      <c r="J306" s="19"/>
      <c r="K306" s="9"/>
      <c r="L306" s="9"/>
      <c r="M306" s="9"/>
      <c r="N306" s="9"/>
      <c r="O306" s="9"/>
      <c r="P306" s="9"/>
      <c r="Q306" s="9"/>
      <c r="R306" s="9"/>
    </row>
    <row r="307" spans="1:18" s="127" customFormat="1" ht="14.15" customHeight="1">
      <c r="A307" s="124"/>
      <c r="B307" s="125"/>
      <c r="C307" s="126"/>
      <c r="D307" s="126"/>
      <c r="E307" s="18"/>
      <c r="F307" s="19"/>
      <c r="G307" s="114"/>
      <c r="H307" s="19"/>
      <c r="I307" s="19"/>
      <c r="J307" s="19"/>
      <c r="K307" s="9"/>
      <c r="L307" s="9"/>
      <c r="M307" s="9"/>
      <c r="N307" s="9"/>
      <c r="O307" s="9"/>
      <c r="P307" s="9"/>
      <c r="Q307" s="9"/>
      <c r="R307" s="9"/>
    </row>
    <row r="308" spans="1:18" s="127" customFormat="1" ht="14.15" customHeight="1">
      <c r="A308" s="124"/>
      <c r="B308" s="125"/>
      <c r="C308" s="126"/>
      <c r="D308" s="126"/>
      <c r="E308" s="18"/>
      <c r="F308" s="19"/>
      <c r="G308" s="114"/>
      <c r="H308" s="19"/>
      <c r="I308" s="19"/>
      <c r="J308" s="19"/>
      <c r="K308" s="9"/>
      <c r="L308" s="9"/>
      <c r="M308" s="9"/>
      <c r="N308" s="9"/>
      <c r="O308" s="9"/>
      <c r="P308" s="9"/>
      <c r="Q308" s="9"/>
      <c r="R308" s="9"/>
    </row>
    <row r="309" spans="1:18" s="127" customFormat="1" ht="14.15" customHeight="1">
      <c r="A309" s="124"/>
      <c r="B309" s="125"/>
      <c r="C309" s="126"/>
      <c r="D309" s="126"/>
      <c r="E309" s="18"/>
      <c r="F309" s="19"/>
      <c r="G309" s="114"/>
      <c r="H309" s="19"/>
      <c r="I309" s="19"/>
      <c r="J309" s="19"/>
      <c r="K309" s="9"/>
      <c r="L309" s="9"/>
      <c r="M309" s="9"/>
      <c r="N309" s="9"/>
      <c r="O309" s="9"/>
      <c r="P309" s="9"/>
      <c r="Q309" s="9"/>
      <c r="R309" s="9"/>
    </row>
  </sheetData>
  <sheetProtection algorithmName="SHA-512" hashValue="GWuUtBRvdB7m/Vq6WL1sa+z09HLeBZG64+nJSbPdzWyilpCiAm9UGDB4g291s8riMtjp4MVzrFdWFmMKamQrnw==" saltValue="hWvBLA1H+SKf3Oou7+X0fA==" spinCount="100000" sheet="1" objects="1" scenarios="1"/>
  <mergeCells count="11">
    <mergeCell ref="F108:H108"/>
    <mergeCell ref="J7:K9"/>
    <mergeCell ref="A5:C5"/>
    <mergeCell ref="A6:C6"/>
    <mergeCell ref="A9:C9"/>
    <mergeCell ref="D8:D10"/>
    <mergeCell ref="A2:L2"/>
    <mergeCell ref="A3:L3"/>
    <mergeCell ref="D5:H5"/>
    <mergeCell ref="D6:H6"/>
    <mergeCell ref="K5:L5"/>
  </mergeCells>
  <dataValidations disablePrompts="1" count="5">
    <dataValidation type="list" allowBlank="1" showInputMessage="1" showErrorMessage="1" promptTitle="Select from List" sqref="E78 E18:E20 E24:E26 E38:E49 E54:E57 E64:E67 E69:E70 E28:E34 E59:E62 E74" xr:uid="{00000000-0002-0000-0000-000000000000}">
      <formula1>$N$7:$N$10</formula1>
    </dataValidation>
    <dataValidation type="list" allowBlank="1" showInputMessage="1" showErrorMessage="1" promptTitle="Select from List" sqref="E17" xr:uid="{8CE4A6A6-3648-4FAA-92B4-9B98D456897E}">
      <formula1>$N$7:$N10</formula1>
    </dataValidation>
    <dataValidation type="list" allowBlank="1" showInputMessage="1" showErrorMessage="1" promptTitle="Select from List" sqref="E15" xr:uid="{32C572C7-E3E7-4585-AC90-82586FA51282}">
      <formula1>$N$7:$N10</formula1>
    </dataValidation>
    <dataValidation type="list" allowBlank="1" showInputMessage="1" showErrorMessage="1" promptTitle="Select from List" sqref="E16" xr:uid="{8A406BB7-FECF-4F9E-853C-EA0DFB521994}">
      <formula1>$N$7:$N10</formula1>
    </dataValidation>
    <dataValidation type="list" allowBlank="1" showInputMessage="1" showErrorMessage="1" sqref="L7" xr:uid="{A5C1E291-90B3-4399-B08D-4DAA24680D81}">
      <formula1>$M$6:$M$8</formula1>
    </dataValidation>
  </dataValidations>
  <printOptions horizontalCentered="1" verticalCentered="1"/>
  <pageMargins left="0.25" right="0.25" top="0.25" bottom="0.25" header="0" footer="0"/>
  <pageSetup scale="47" orientation="portrait" r:id="rId1"/>
  <headerFooter alignWithMargins="0">
    <oddHeader xml:space="preserve">&amp;C&amp;"Arial,Bold"&amp;14
</oddHeader>
  </headerFooter>
  <rowBreaks count="88" manualBreakCount="88">
    <brk id="24" min="17920" max="28265" man="1"/>
    <brk id="31" min="8193" max="8225" man="1"/>
    <brk id="82" max="16383" man="1"/>
    <brk id="83" max="16383" man="1"/>
    <brk id="121" max="16383" man="1"/>
    <brk id="124" min="69" max="70" man="1"/>
    <brk id="127" min="72" max="73" man="1"/>
    <brk id="130" min="75" max="76" man="1"/>
    <brk id="133" min="78" max="79" man="1"/>
    <brk id="136" min="81" max="82" man="1"/>
    <brk id="139" min="84" max="85" man="1"/>
    <brk id="142" min="87" max="88" man="1"/>
    <brk id="145" min="90" max="91" man="1"/>
    <brk id="148" min="93" max="94" man="1"/>
    <brk id="151" min="96" max="97" man="1"/>
    <brk id="154" min="99" max="100" man="1"/>
    <brk id="157" min="102" max="104" man="1"/>
    <brk id="161" min="106" max="107" man="1"/>
    <brk id="164" min="109" max="110" man="1"/>
    <brk id="167" min="112" max="113" man="1"/>
    <brk id="170" min="115" max="116" man="1"/>
    <brk id="173" min="118" max="119" man="1"/>
    <brk id="176" min="121" max="122" man="1"/>
    <brk id="179" min="124" max="125" man="1"/>
    <brk id="182" min="127" max="128" man="1"/>
    <brk id="185" min="131" max="132" man="1"/>
    <brk id="189" min="134" max="135" man="1"/>
    <brk id="192" min="137" max="138" man="1"/>
    <brk id="195" min="140" max="141" man="1"/>
    <brk id="198" min="143" max="144" man="1"/>
    <brk id="201" min="146" max="147" man="1"/>
    <brk id="204" min="149" max="150" man="1"/>
    <brk id="207" min="152" max="153" man="1"/>
    <brk id="210" min="155" max="156" man="1"/>
    <brk id="213" min="158" max="159" man="1"/>
    <brk id="216" min="161" max="162" man="1"/>
    <brk id="219" min="164" max="165" man="1"/>
    <brk id="222" min="167" max="168" man="1"/>
    <brk id="225" min="170" max="171" man="1"/>
    <brk id="228" min="173" max="174" man="1"/>
    <brk id="231" min="176" max="177" man="1"/>
    <brk id="3723" max="16383" man="1"/>
    <brk id="6273" max="11830" man="1"/>
    <brk id="8224" min="8224" max="21280" man="1"/>
    <brk id="8238" min="25924" max="29550" man="1"/>
    <brk id="8238" min="10272" max="25665" man="1"/>
    <brk id="8292" min="25926" max="29541" man="1"/>
    <brk id="8314" min="28" max="12801" man="1"/>
    <brk id="10550" min="27" max="13313" man="1"/>
    <brk id="11379" min="17696" max="25460" man="1"/>
    <brk id="11825" min="16928" max="28271" man="1"/>
    <brk id="11829" min="16928" max="28261" man="1"/>
    <brk id="11849" min="16672" max="29027" man="1"/>
    <brk id="13312" min="8238" max="30018" man="1"/>
    <brk id="13824" min="8238" max="24912" man="1"/>
    <brk id="14080" min="8238" max="28483" man="1"/>
    <brk id="16672" min="28004" max="28265" man="1"/>
    <brk id="17152" min="28271" max="30067" man="1"/>
    <brk id="18761" min="11849" max="17184" man="1"/>
    <brk id="19488" min="28257" max="29540" man="1"/>
    <brk id="22089" min="8238" max="26950" man="1"/>
    <brk id="24937" min="26978" max="26988" man="1"/>
    <brk id="24948" min="8300" max="27713" man="1"/>
    <brk id="25205" min="21536" max="29807" man="1"/>
    <brk id="25972" min="25965" max="29806" man="1"/>
    <brk id="25965" min="46" max="13057" man="1"/>
    <brk id="26478" min="28261" max="31075" man="1"/>
    <brk id="26963" min="25972" max="28535" man="1"/>
    <brk id="26980" min="8308" max="20520" man="1"/>
    <brk id="26988" min="26996" max="28271" man="1"/>
    <brk id="26997" min="26995" max="26996" man="1"/>
    <brk id="27506" min="24864" max="25710" man="1"/>
    <brk id="28004" min="28265" max="29545" man="1"/>
    <brk id="28257" min="8292" max="27977" man="1"/>
    <brk id="28265" min="11367" max="21024" man="1"/>
    <brk id="28524" min="24951" max="25454" man="1"/>
    <brk id="28530" min="28014" max="28261" man="1"/>
    <brk id="29249" min="8308" max="27713" man="1"/>
    <brk id="29285" min="26989" max="29556" man="1"/>
    <brk id="29300" min="25461" max="26996" man="1"/>
    <brk id="29300" min="29793" max="30313" man="1"/>
    <brk id="29505" min="25954" max="29811" man="1"/>
    <brk id="29545" min="29300" max="29793" man="1"/>
    <brk id="29551" min="16672" max="24930" man="1"/>
    <brk id="29795" min="12064" max="17696" man="1"/>
    <brk id="29811" min="10272" max="28494" man="1"/>
    <brk id="30319" min="28005" max="28261" man="1"/>
    <brk id="31092" min="18720" max="29550"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4C387-49A0-4A42-9078-2F0B8AEFF8C4}">
  <dimension ref="A1:Q48"/>
  <sheetViews>
    <sheetView workbookViewId="0">
      <selection activeCell="T3" sqref="T3"/>
    </sheetView>
  </sheetViews>
  <sheetFormatPr defaultColWidth="8.7265625" defaultRowHeight="14.5"/>
  <cols>
    <col min="1" max="6" width="16.81640625" style="164" customWidth="1"/>
    <col min="7" max="8" width="8.7265625" style="164" hidden="1" customWidth="1"/>
    <col min="9" max="9" width="11.453125" style="164" hidden="1" customWidth="1"/>
    <col min="10" max="15" width="8.7265625" style="164" hidden="1" customWidth="1"/>
    <col min="16" max="17" width="0" style="164" hidden="1" customWidth="1"/>
    <col min="18" max="16384" width="8.7265625" style="164"/>
  </cols>
  <sheetData>
    <row r="1" spans="1:17">
      <c r="F1" s="165" t="s">
        <v>101</v>
      </c>
    </row>
    <row r="2" spans="1:17" ht="15" thickBot="1">
      <c r="E2" s="366" t="str">
        <f>IF(G8=TRUE,A48,IF(G7=TRUE,B48,IF(I5="X",I7)))</f>
        <v>MUST SELECT A REHABILITATION PERIOD</v>
      </c>
      <c r="F2" s="366"/>
    </row>
    <row r="3" spans="1:17" ht="23.15" customHeight="1">
      <c r="A3" s="340" t="s">
        <v>0</v>
      </c>
      <c r="B3" s="341"/>
      <c r="C3" s="341"/>
      <c r="D3" s="341"/>
      <c r="E3" s="341"/>
      <c r="F3" s="342"/>
    </row>
    <row r="4" spans="1:17" s="168" customFormat="1" ht="18" customHeight="1">
      <c r="A4" s="166" t="s">
        <v>102</v>
      </c>
      <c r="B4" s="343" t="str">
        <f>T('A. SOURCES AND USES'!D6:H6)</f>
        <v/>
      </c>
      <c r="C4" s="344"/>
      <c r="D4" s="344"/>
      <c r="E4" s="345"/>
      <c r="F4" s="167" t="s">
        <v>103</v>
      </c>
    </row>
    <row r="5" spans="1:17" s="168" customFormat="1" ht="18" customHeight="1" thickBot="1">
      <c r="A5" s="346" t="s">
        <v>104</v>
      </c>
      <c r="B5" s="324"/>
      <c r="C5" s="347"/>
      <c r="D5" s="348"/>
      <c r="E5" s="349"/>
      <c r="F5" s="169" t="s">
        <v>105</v>
      </c>
      <c r="I5" s="322" t="str">
        <f>IF(AND(G7=FALSE,G8=FALSE),I6,IF(AND(G7=TRUE,G8=TRUE),I8,""))</f>
        <v>X</v>
      </c>
      <c r="J5" s="322"/>
      <c r="K5" s="322"/>
      <c r="L5" s="323"/>
    </row>
    <row r="6" spans="1:17" s="168" customFormat="1" ht="15" customHeight="1" thickBot="1">
      <c r="A6" s="170"/>
      <c r="B6" s="170"/>
      <c r="C6" s="170"/>
      <c r="D6" s="170"/>
      <c r="E6" s="170"/>
      <c r="I6" s="168" t="s">
        <v>106</v>
      </c>
    </row>
    <row r="7" spans="1:17" s="168" customFormat="1" ht="35.15" customHeight="1">
      <c r="A7" s="311" t="s">
        <v>107</v>
      </c>
      <c r="B7" s="312"/>
      <c r="C7" s="312"/>
      <c r="D7" s="312"/>
      <c r="E7" s="312"/>
      <c r="F7" s="313"/>
      <c r="G7" s="206" t="b">
        <v>0</v>
      </c>
      <c r="I7" s="171" t="s">
        <v>108</v>
      </c>
    </row>
    <row r="8" spans="1:17" s="168" customFormat="1" ht="15" customHeight="1">
      <c r="A8" s="172"/>
      <c r="B8" s="173"/>
      <c r="C8" s="322" t="str">
        <f>IF(AND(G7=FALSE,G8=FALSE),I7,IF(AND(G7=TRUE,G8=TRUE),I8,""))</f>
        <v>MUST SELECT A REHABILITATION PERIOD</v>
      </c>
      <c r="D8" s="322"/>
      <c r="E8" s="322"/>
      <c r="F8" s="323"/>
      <c r="G8" s="206" t="b">
        <v>0</v>
      </c>
      <c r="I8" s="168" t="s">
        <v>109</v>
      </c>
      <c r="Q8" s="168" t="s">
        <v>155</v>
      </c>
    </row>
    <row r="9" spans="1:17" s="170" customFormat="1" ht="20.149999999999999" customHeight="1">
      <c r="A9" s="166" t="s">
        <v>110</v>
      </c>
      <c r="B9" s="174"/>
      <c r="C9" s="174" t="s">
        <v>111</v>
      </c>
      <c r="D9" s="369" t="s">
        <v>112</v>
      </c>
      <c r="E9" s="369"/>
      <c r="F9" s="370"/>
      <c r="G9" s="170" t="s">
        <v>113</v>
      </c>
      <c r="H9" s="170" t="s">
        <v>114</v>
      </c>
    </row>
    <row r="10" spans="1:17" s="170" customFormat="1" ht="20.149999999999999" customHeight="1" thickBot="1">
      <c r="A10" s="175" t="s">
        <v>115</v>
      </c>
      <c r="B10" s="176"/>
      <c r="C10" s="324"/>
      <c r="D10" s="324"/>
      <c r="E10" s="324"/>
      <c r="F10" s="325"/>
      <c r="G10" s="205" t="b">
        <v>0</v>
      </c>
      <c r="H10" s="205" t="b">
        <v>0</v>
      </c>
    </row>
    <row r="11" spans="1:17" s="170" customFormat="1" ht="15" customHeight="1" thickBot="1">
      <c r="C11" s="326" t="str">
        <f>IF(AND(G10=TRUE,H10=TRUE),I11,"")</f>
        <v/>
      </c>
      <c r="D11" s="326"/>
      <c r="E11" s="326"/>
      <c r="F11" s="326"/>
      <c r="I11" s="170" t="s">
        <v>116</v>
      </c>
    </row>
    <row r="12" spans="1:17">
      <c r="A12" s="327" t="s">
        <v>117</v>
      </c>
      <c r="B12" s="328"/>
      <c r="C12" s="328"/>
      <c r="D12" s="328"/>
      <c r="E12" s="328"/>
      <c r="F12" s="329"/>
    </row>
    <row r="13" spans="1:17" s="180" customFormat="1">
      <c r="A13" s="177"/>
      <c r="B13" s="178"/>
      <c r="C13" s="178"/>
      <c r="D13" s="178"/>
      <c r="E13" s="178"/>
      <c r="F13" s="179"/>
    </row>
    <row r="14" spans="1:17" ht="14.5" customHeight="1">
      <c r="A14" s="181"/>
      <c r="B14" s="182" t="s">
        <v>118</v>
      </c>
      <c r="C14" s="183" t="s">
        <v>119</v>
      </c>
      <c r="D14" s="182" t="s">
        <v>120</v>
      </c>
      <c r="E14" s="183" t="s">
        <v>121</v>
      </c>
      <c r="F14" s="184"/>
    </row>
    <row r="15" spans="1:17">
      <c r="A15" s="181"/>
      <c r="B15" s="185">
        <f>('A. SOURCES AND USES'!Q80)</f>
        <v>0</v>
      </c>
      <c r="C15" s="185">
        <f>('A. SOURCES AND USES'!Q78)</f>
        <v>0</v>
      </c>
      <c r="D15" s="185">
        <f>('A. SOURCES AND USES'!Q75)</f>
        <v>0</v>
      </c>
      <c r="E15" s="185">
        <f>('A. SOURCES AND USES'!Q83)</f>
        <v>0</v>
      </c>
      <c r="F15" s="184"/>
    </row>
    <row r="16" spans="1:17">
      <c r="A16" s="181"/>
      <c r="F16" s="184"/>
    </row>
    <row r="17" spans="1:14" ht="15" thickBot="1">
      <c r="A17" s="186"/>
      <c r="B17" s="187"/>
      <c r="C17" s="330" t="s">
        <v>78</v>
      </c>
      <c r="D17" s="330"/>
      <c r="E17" s="331">
        <f>SUM(B15:E15)</f>
        <v>0</v>
      </c>
      <c r="F17" s="332"/>
    </row>
    <row r="18" spans="1:14" ht="15" thickBot="1"/>
    <row r="19" spans="1:14">
      <c r="A19" s="327" t="s">
        <v>122</v>
      </c>
      <c r="B19" s="328"/>
      <c r="C19" s="328"/>
      <c r="D19" s="328"/>
      <c r="E19" s="328"/>
      <c r="F19" s="329"/>
    </row>
    <row r="20" spans="1:14" s="180" customFormat="1" ht="8.15" customHeight="1">
      <c r="A20" s="177"/>
      <c r="B20" s="240"/>
      <c r="C20" s="240"/>
      <c r="D20" s="240"/>
      <c r="E20" s="240"/>
      <c r="F20" s="179"/>
    </row>
    <row r="21" spans="1:14" ht="15.5" customHeight="1">
      <c r="A21" s="181"/>
      <c r="B21" s="241"/>
      <c r="C21" s="242"/>
      <c r="D21" s="243" t="s">
        <v>123</v>
      </c>
      <c r="E21" s="333">
        <f>SUM(C15)</f>
        <v>0</v>
      </c>
      <c r="F21" s="334"/>
    </row>
    <row r="22" spans="1:14" ht="64.5" customHeight="1">
      <c r="A22" s="335" t="s">
        <v>124</v>
      </c>
      <c r="B22" s="336"/>
      <c r="C22" s="336"/>
      <c r="D22" s="336"/>
      <c r="E22" s="336"/>
      <c r="F22" s="337"/>
      <c r="H22" s="189"/>
      <c r="I22" s="189"/>
      <c r="J22" s="189"/>
      <c r="K22" s="189"/>
      <c r="L22" s="189"/>
      <c r="M22" s="189"/>
      <c r="N22" s="189"/>
    </row>
    <row r="23" spans="1:14" ht="8.15" customHeight="1">
      <c r="A23" s="181"/>
      <c r="B23" s="241"/>
      <c r="C23" s="242"/>
      <c r="D23" s="242"/>
      <c r="E23" s="242"/>
      <c r="F23" s="184"/>
      <c r="H23" s="189"/>
      <c r="I23" s="189"/>
      <c r="J23" s="189"/>
      <c r="K23" s="189"/>
      <c r="L23" s="189"/>
      <c r="M23" s="189"/>
      <c r="N23" s="189"/>
    </row>
    <row r="24" spans="1:14" ht="15.5" customHeight="1">
      <c r="A24" s="190"/>
      <c r="B24" s="242"/>
      <c r="C24" s="242"/>
      <c r="D24" s="243" t="s">
        <v>125</v>
      </c>
      <c r="E24" s="338">
        <f>('A. SOURCES AND USES'!K81)</f>
        <v>0</v>
      </c>
      <c r="F24" s="339"/>
      <c r="H24" s="189"/>
      <c r="I24" s="189"/>
      <c r="J24" s="189"/>
      <c r="K24" s="189"/>
      <c r="L24" s="189"/>
      <c r="M24" s="189"/>
      <c r="N24" s="189"/>
    </row>
    <row r="25" spans="1:14" ht="32.15" customHeight="1">
      <c r="A25" s="350" t="s">
        <v>126</v>
      </c>
      <c r="B25" s="351"/>
      <c r="C25" s="351"/>
      <c r="D25" s="351"/>
      <c r="E25" s="351"/>
      <c r="F25" s="352"/>
      <c r="H25" s="189"/>
      <c r="I25" s="353" t="s">
        <v>127</v>
      </c>
      <c r="J25" s="353"/>
      <c r="K25" s="189"/>
      <c r="L25" s="189"/>
      <c r="M25" s="189"/>
      <c r="N25" s="189"/>
    </row>
    <row r="26" spans="1:14" ht="8.25" customHeight="1">
      <c r="A26" s="191"/>
      <c r="B26" s="239"/>
      <c r="C26" s="239"/>
      <c r="D26" s="239"/>
      <c r="E26" s="239"/>
      <c r="F26" s="192"/>
      <c r="H26" s="189" t="s">
        <v>128</v>
      </c>
      <c r="I26" s="193" t="e">
        <f>SUM(A34/$E$36)</f>
        <v>#DIV/0!</v>
      </c>
      <c r="J26" s="189"/>
      <c r="K26" s="189"/>
      <c r="L26" s="189"/>
      <c r="M26" s="189"/>
      <c r="N26" s="189"/>
    </row>
    <row r="27" spans="1:14" s="196" customFormat="1" ht="15.5" customHeight="1">
      <c r="A27" s="191"/>
      <c r="B27" s="239"/>
      <c r="C27" s="316" t="s">
        <v>192</v>
      </c>
      <c r="D27" s="316"/>
      <c r="E27" s="314">
        <f>('A. SOURCES AND USES'!L81)</f>
        <v>0</v>
      </c>
      <c r="F27" s="315"/>
      <c r="H27" s="189"/>
      <c r="I27" s="193"/>
      <c r="J27" s="189"/>
      <c r="K27" s="189"/>
      <c r="L27" s="189"/>
      <c r="M27" s="189"/>
      <c r="N27" s="189"/>
    </row>
    <row r="28" spans="1:14" s="196" customFormat="1" ht="15" customHeight="1" thickBot="1">
      <c r="A28" s="317" t="s">
        <v>210</v>
      </c>
      <c r="B28" s="318"/>
      <c r="C28" s="318"/>
      <c r="D28" s="318"/>
      <c r="E28" s="318"/>
      <c r="F28" s="319"/>
      <c r="H28" s="189"/>
      <c r="I28" s="193"/>
      <c r="J28" s="189"/>
      <c r="K28" s="189"/>
      <c r="L28" s="189"/>
      <c r="M28" s="189"/>
      <c r="N28" s="189"/>
    </row>
    <row r="29" spans="1:14" ht="15" customHeight="1" thickBot="1">
      <c r="H29" s="189" t="s">
        <v>129</v>
      </c>
      <c r="I29" s="193" t="e">
        <f>SUM(B34/$E$36)</f>
        <v>#DIV/0!</v>
      </c>
      <c r="J29" s="189"/>
      <c r="K29" s="189"/>
      <c r="L29" s="189"/>
      <c r="M29" s="189"/>
      <c r="N29" s="189"/>
    </row>
    <row r="30" spans="1:14" ht="14.5" customHeight="1">
      <c r="A30" s="327" t="s">
        <v>130</v>
      </c>
      <c r="B30" s="328"/>
      <c r="C30" s="328"/>
      <c r="D30" s="328"/>
      <c r="E30" s="328"/>
      <c r="F30" s="329"/>
      <c r="H30" s="189" t="s">
        <v>131</v>
      </c>
      <c r="I30" s="193" t="e">
        <f>SUM(C34/$E$36)</f>
        <v>#DIV/0!</v>
      </c>
      <c r="J30" s="189"/>
      <c r="K30" s="189"/>
      <c r="L30" s="189"/>
      <c r="M30" s="189"/>
      <c r="N30" s="189"/>
    </row>
    <row r="31" spans="1:14" ht="12" customHeight="1">
      <c r="A31" s="177"/>
      <c r="B31" s="178"/>
      <c r="C31" s="178"/>
      <c r="D31" s="178"/>
      <c r="E31" s="178"/>
      <c r="F31" s="179"/>
      <c r="H31" s="189" t="s">
        <v>132</v>
      </c>
      <c r="I31" s="193" t="e">
        <f>SUM(D34/E36)</f>
        <v>#DIV/0!</v>
      </c>
      <c r="J31" s="189"/>
      <c r="K31" s="189"/>
      <c r="L31" s="189"/>
      <c r="M31" s="189"/>
      <c r="N31" s="189"/>
    </row>
    <row r="32" spans="1:14" ht="14.5" customHeight="1">
      <c r="A32" s="190" t="s">
        <v>133</v>
      </c>
      <c r="F32" s="184"/>
      <c r="H32" s="189" t="s">
        <v>134</v>
      </c>
      <c r="I32" s="193" t="e">
        <f>SUM(E34/$E$36)</f>
        <v>#DIV/0!</v>
      </c>
      <c r="J32" s="189"/>
      <c r="K32" s="189"/>
      <c r="L32" s="189"/>
      <c r="M32" s="189"/>
      <c r="N32" s="189"/>
    </row>
    <row r="33" spans="1:15" ht="14.5" customHeight="1">
      <c r="A33" s="194" t="s">
        <v>135</v>
      </c>
      <c r="B33" s="183" t="s">
        <v>136</v>
      </c>
      <c r="C33" s="183" t="s">
        <v>137</v>
      </c>
      <c r="D33" s="183" t="s">
        <v>138</v>
      </c>
      <c r="E33" s="183" t="s">
        <v>139</v>
      </c>
      <c r="F33" s="195" t="s">
        <v>140</v>
      </c>
      <c r="H33" s="189" t="s">
        <v>141</v>
      </c>
      <c r="I33" s="193" t="e">
        <f>SUM(F34/$E$36)</f>
        <v>#DIV/0!</v>
      </c>
      <c r="J33" s="189"/>
      <c r="K33" s="189"/>
      <c r="L33" s="189"/>
      <c r="M33" s="189"/>
      <c r="N33" s="189"/>
    </row>
    <row r="34" spans="1:15" ht="14.5" customHeight="1">
      <c r="A34" s="155"/>
      <c r="B34" s="154"/>
      <c r="C34" s="154"/>
      <c r="D34" s="154"/>
      <c r="E34" s="154"/>
      <c r="F34" s="156"/>
    </row>
    <row r="35" spans="1:15" ht="14.5" customHeight="1">
      <c r="A35" s="181"/>
      <c r="D35" s="371" t="str">
        <f>IF(E36=L35,"",IF(E36&lt;L35,G36,IF(E36&gt;L35,G36)))</f>
        <v/>
      </c>
      <c r="E35" s="371"/>
      <c r="F35" s="372"/>
      <c r="G35" s="164" t="s">
        <v>173</v>
      </c>
      <c r="L35" s="320">
        <f>SUM(A34:F34)</f>
        <v>0</v>
      </c>
      <c r="M35" s="320"/>
    </row>
    <row r="36" spans="1:15" ht="14.5" customHeight="1">
      <c r="A36" s="181"/>
      <c r="B36" s="373" t="s">
        <v>176</v>
      </c>
      <c r="C36" s="373"/>
      <c r="D36" s="373"/>
      <c r="E36" s="376">
        <f>('A. SOURCES AND USES'!Q70)</f>
        <v>0</v>
      </c>
      <c r="F36" s="377"/>
      <c r="G36" s="368" t="s">
        <v>174</v>
      </c>
      <c r="H36" s="321"/>
      <c r="I36" s="321"/>
      <c r="J36" s="321"/>
    </row>
    <row r="37" spans="1:15" ht="14.5" customHeight="1">
      <c r="A37" s="190"/>
      <c r="B37" s="373" t="s">
        <v>193</v>
      </c>
      <c r="C37" s="373"/>
      <c r="D37" s="373"/>
      <c r="E37" s="376">
        <f>SUM(E24,E27)</f>
        <v>0</v>
      </c>
      <c r="F37" s="378"/>
      <c r="H37" s="321" t="e">
        <f>SUM(K37/E36)</f>
        <v>#DIV/0!</v>
      </c>
      <c r="I37" s="321"/>
      <c r="K37" s="320">
        <f>SUM(E24,E27)</f>
        <v>0</v>
      </c>
      <c r="L37" s="321"/>
    </row>
    <row r="38" spans="1:15" ht="14.5" customHeight="1">
      <c r="A38" s="181"/>
      <c r="B38" s="373" t="s">
        <v>142</v>
      </c>
      <c r="C38" s="373"/>
      <c r="D38" s="373"/>
      <c r="E38" s="374">
        <f>('A. SOURCES AND USES'!J74)</f>
        <v>0</v>
      </c>
      <c r="F38" s="375"/>
      <c r="G38" s="360" t="s">
        <v>143</v>
      </c>
      <c r="H38" s="353"/>
    </row>
    <row r="39" spans="1:15" ht="14.5" customHeight="1">
      <c r="A39" s="181"/>
      <c r="C39" s="361" t="s">
        <v>144</v>
      </c>
      <c r="D39" s="361"/>
      <c r="E39" s="362">
        <f>SUM(E36:F38)</f>
        <v>0</v>
      </c>
      <c r="F39" s="363"/>
      <c r="G39" s="360"/>
      <c r="H39" s="353"/>
      <c r="I39" s="197" t="s">
        <v>145</v>
      </c>
      <c r="J39" s="354" t="s">
        <v>146</v>
      </c>
      <c r="K39" s="354"/>
      <c r="L39" s="354" t="s">
        <v>147</v>
      </c>
      <c r="M39" s="354"/>
      <c r="N39" s="354" t="s">
        <v>148</v>
      </c>
      <c r="O39" s="354"/>
    </row>
    <row r="40" spans="1:15" ht="14.5" customHeight="1" thickBot="1">
      <c r="A40" s="181"/>
      <c r="C40" s="188"/>
      <c r="D40" s="188"/>
      <c r="E40" s="197"/>
      <c r="F40" s="184"/>
      <c r="G40" s="198"/>
      <c r="H40" s="199"/>
      <c r="I40" s="197"/>
      <c r="J40" s="200"/>
      <c r="K40" s="200"/>
      <c r="L40" s="200"/>
      <c r="M40" s="200"/>
      <c r="N40" s="200"/>
      <c r="O40" s="200"/>
    </row>
    <row r="41" spans="1:15" ht="15" customHeight="1" thickBot="1">
      <c r="A41" s="201"/>
      <c r="B41" s="355" t="s">
        <v>149</v>
      </c>
      <c r="C41" s="355"/>
      <c r="D41" s="356"/>
      <c r="E41" s="357">
        <f>IF(H10=FALSE,L44,IF(H10=TRUE,N44))</f>
        <v>0</v>
      </c>
      <c r="F41" s="358"/>
      <c r="G41" s="359"/>
      <c r="H41" s="320"/>
      <c r="J41" s="320">
        <f>IF(G10=FALSE,E39*0.5,IF(G10=TRUE,""))</f>
        <v>0</v>
      </c>
      <c r="K41" s="320"/>
      <c r="L41" s="320" t="str">
        <f>IF(G10=TRUE,E39*0.6,IF(G10=FALSE,""))</f>
        <v/>
      </c>
      <c r="M41" s="320"/>
      <c r="N41" s="320" t="str">
        <f>IF(H10=TRUE,E39*0.45,IF(H10=FALSE,""))</f>
        <v/>
      </c>
      <c r="O41" s="320"/>
    </row>
    <row r="42" spans="1:15" ht="15" customHeight="1">
      <c r="B42" s="188"/>
      <c r="C42" s="188"/>
      <c r="D42" s="188"/>
      <c r="E42" s="202"/>
      <c r="F42" s="203"/>
      <c r="I42" s="203" t="s">
        <v>150</v>
      </c>
      <c r="J42" s="320">
        <f>IF(J41&gt;8000000,8000000,IF(J41&lt;8000000,J41,IF(J41=8000000,8000000)))</f>
        <v>0</v>
      </c>
      <c r="K42" s="320"/>
      <c r="L42" s="320">
        <f>IF(L41&gt;12000000,12000000,IF(L41&lt;12000000,L41,IF(L41=12000000,12000000)))</f>
        <v>12000000</v>
      </c>
      <c r="M42" s="320"/>
      <c r="N42" s="320">
        <f>IF(N41&gt;50000000,50000000,IF(N41&lt;50000000,N41,IF(N41=50000000,50000000)))</f>
        <v>50000000</v>
      </c>
      <c r="O42" s="320"/>
    </row>
    <row r="43" spans="1:15" ht="20.149999999999999" customHeight="1">
      <c r="A43" s="364" t="str">
        <f>IF(G8=TRUE,A47,IF(F48=FALSE,""))</f>
        <v/>
      </c>
      <c r="B43" s="364"/>
      <c r="C43" s="364"/>
      <c r="D43" s="364"/>
      <c r="E43" s="364"/>
      <c r="F43" s="364"/>
    </row>
    <row r="44" spans="1:15" ht="14.5" customHeight="1">
      <c r="F44" s="365" t="s">
        <v>206</v>
      </c>
      <c r="G44" s="164" t="s">
        <v>151</v>
      </c>
      <c r="L44" s="320">
        <f>IF(G10=FALSE,J42,IF(G10=TRUE,L42))</f>
        <v>0</v>
      </c>
      <c r="M44" s="320"/>
      <c r="N44" s="320" t="str">
        <f>IF(H10=TRUE,N42,IF(H10=FALSE,""))</f>
        <v/>
      </c>
      <c r="O44" s="320"/>
    </row>
    <row r="45" spans="1:15" ht="14.5" customHeight="1">
      <c r="F45" s="365"/>
    </row>
    <row r="47" spans="1:15" ht="18.5" hidden="1">
      <c r="A47" s="367" t="s">
        <v>152</v>
      </c>
      <c r="B47" s="367"/>
      <c r="C47" s="367"/>
      <c r="D47" s="367"/>
      <c r="E47" s="367"/>
      <c r="F47" s="367"/>
    </row>
    <row r="48" spans="1:15" hidden="1">
      <c r="A48" s="164" t="s">
        <v>153</v>
      </c>
      <c r="B48" s="164" t="s">
        <v>154</v>
      </c>
      <c r="F48" s="204" t="b">
        <v>0</v>
      </c>
    </row>
  </sheetData>
  <sheetProtection algorithmName="SHA-512" hashValue="vTYqlKfoAyTUD+wys3GX6ZJD614qm6zdLWbmmkdcN/J3WownLTqgWckgZcPgB8eGYPLzsJCOBwEoL4+BhWqGJw==" saltValue="23NuZOVG8Hkgc3Fj7X9kWA==" spinCount="100000" sheet="1" objects="1" scenarios="1"/>
  <mergeCells count="55">
    <mergeCell ref="E2:F2"/>
    <mergeCell ref="A47:F47"/>
    <mergeCell ref="G36:J36"/>
    <mergeCell ref="D9:F9"/>
    <mergeCell ref="L35:M35"/>
    <mergeCell ref="D35:F35"/>
    <mergeCell ref="J42:K42"/>
    <mergeCell ref="L42:M42"/>
    <mergeCell ref="L39:M39"/>
    <mergeCell ref="B38:D38"/>
    <mergeCell ref="E38:F38"/>
    <mergeCell ref="A30:F30"/>
    <mergeCell ref="B36:D36"/>
    <mergeCell ref="E36:F36"/>
    <mergeCell ref="B37:D37"/>
    <mergeCell ref="E37:F37"/>
    <mergeCell ref="N42:O42"/>
    <mergeCell ref="A43:F43"/>
    <mergeCell ref="F44:F45"/>
    <mergeCell ref="L44:M44"/>
    <mergeCell ref="N44:O44"/>
    <mergeCell ref="A25:F25"/>
    <mergeCell ref="I25:J25"/>
    <mergeCell ref="N39:O39"/>
    <mergeCell ref="B41:D41"/>
    <mergeCell ref="E41:F41"/>
    <mergeCell ref="G41:H41"/>
    <mergeCell ref="J41:K41"/>
    <mergeCell ref="L41:M41"/>
    <mergeCell ref="N41:O41"/>
    <mergeCell ref="G38:H39"/>
    <mergeCell ref="C39:D39"/>
    <mergeCell ref="E39:F39"/>
    <mergeCell ref="J39:K39"/>
    <mergeCell ref="A3:F3"/>
    <mergeCell ref="B4:E4"/>
    <mergeCell ref="A5:B5"/>
    <mergeCell ref="C5:E5"/>
    <mergeCell ref="I5:L5"/>
    <mergeCell ref="A7:F7"/>
    <mergeCell ref="E27:F27"/>
    <mergeCell ref="C27:D27"/>
    <mergeCell ref="A28:F28"/>
    <mergeCell ref="K37:L37"/>
    <mergeCell ref="C8:F8"/>
    <mergeCell ref="C10:F10"/>
    <mergeCell ref="C11:F11"/>
    <mergeCell ref="A12:F12"/>
    <mergeCell ref="C17:D17"/>
    <mergeCell ref="E17:F17"/>
    <mergeCell ref="H37:I37"/>
    <mergeCell ref="A19:F19"/>
    <mergeCell ref="E21:F21"/>
    <mergeCell ref="A22:F22"/>
    <mergeCell ref="E24:F24"/>
  </mergeCells>
  <printOptions horizontalCentered="1" verticalCentered="1"/>
  <pageMargins left="0.2" right="0.2" top="0.25" bottom="0.2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87" r:id="rId4" name="Check Box 15">
              <controlPr locked="0" defaultSize="0" autoFill="0" autoLine="0" autoPict="0">
                <anchor moveWithCells="1">
                  <from>
                    <xdr:col>5</xdr:col>
                    <xdr:colOff>19050</xdr:colOff>
                    <xdr:row>3</xdr:row>
                    <xdr:rowOff>6350</xdr:rowOff>
                  </from>
                  <to>
                    <xdr:col>5</xdr:col>
                    <xdr:colOff>222250</xdr:colOff>
                    <xdr:row>4</xdr:row>
                    <xdr:rowOff>44450</xdr:rowOff>
                  </to>
                </anchor>
              </controlPr>
            </control>
          </mc:Choice>
        </mc:AlternateContent>
        <mc:AlternateContent xmlns:mc="http://schemas.openxmlformats.org/markup-compatibility/2006">
          <mc:Choice Requires="x14">
            <control shapeId="3088" r:id="rId5" name="Check Box 16">
              <controlPr locked="0" defaultSize="0" autoFill="0" autoLine="0" autoPict="0">
                <anchor moveWithCells="1">
                  <from>
                    <xdr:col>5</xdr:col>
                    <xdr:colOff>19050</xdr:colOff>
                    <xdr:row>4</xdr:row>
                    <xdr:rowOff>0</xdr:rowOff>
                  </from>
                  <to>
                    <xdr:col>5</xdr:col>
                    <xdr:colOff>222250</xdr:colOff>
                    <xdr:row>5</xdr:row>
                    <xdr:rowOff>38100</xdr:rowOff>
                  </to>
                </anchor>
              </controlPr>
            </control>
          </mc:Choice>
        </mc:AlternateContent>
        <mc:AlternateContent xmlns:mc="http://schemas.openxmlformats.org/markup-compatibility/2006">
          <mc:Choice Requires="x14">
            <control shapeId="3089" r:id="rId6" name="Check Box 17">
              <controlPr locked="0" defaultSize="0" autoFill="0" autoLine="0" autoPict="0">
                <anchor moveWithCells="1">
                  <from>
                    <xdr:col>2</xdr:col>
                    <xdr:colOff>133350</xdr:colOff>
                    <xdr:row>8</xdr:row>
                    <xdr:rowOff>19050</xdr:rowOff>
                  </from>
                  <to>
                    <xdr:col>2</xdr:col>
                    <xdr:colOff>336550</xdr:colOff>
                    <xdr:row>9</xdr:row>
                    <xdr:rowOff>57150</xdr:rowOff>
                  </to>
                </anchor>
              </controlPr>
            </control>
          </mc:Choice>
        </mc:AlternateContent>
        <mc:AlternateContent xmlns:mc="http://schemas.openxmlformats.org/markup-compatibility/2006">
          <mc:Choice Requires="x14">
            <control shapeId="3090" r:id="rId7" name="Check Box 18">
              <controlPr locked="0" defaultSize="0" autoFill="0" autoLine="0" autoPict="0" altText="">
                <anchor moveWithCells="1">
                  <from>
                    <xdr:col>3</xdr:col>
                    <xdr:colOff>133350</xdr:colOff>
                    <xdr:row>8</xdr:row>
                    <xdr:rowOff>19050</xdr:rowOff>
                  </from>
                  <to>
                    <xdr:col>3</xdr:col>
                    <xdr:colOff>336550</xdr:colOff>
                    <xdr:row>9</xdr:row>
                    <xdr:rowOff>57150</xdr:rowOff>
                  </to>
                </anchor>
              </controlPr>
            </control>
          </mc:Choice>
        </mc:AlternateContent>
        <mc:AlternateContent xmlns:mc="http://schemas.openxmlformats.org/markup-compatibility/2006">
          <mc:Choice Requires="x14">
            <control shapeId="3091" r:id="rId8" name="Check Box 19">
              <controlPr locked="0" defaultSize="0" autoFill="0" autoLine="0" autoPict="0">
                <anchor moveWithCells="1">
                  <from>
                    <xdr:col>2</xdr:col>
                    <xdr:colOff>666750</xdr:colOff>
                    <xdr:row>9</xdr:row>
                    <xdr:rowOff>19050</xdr:rowOff>
                  </from>
                  <to>
                    <xdr:col>5</xdr:col>
                    <xdr:colOff>44450</xdr:colOff>
                    <xdr:row>10</xdr:row>
                    <xdr:rowOff>50800</xdr:rowOff>
                  </to>
                </anchor>
              </controlPr>
            </control>
          </mc:Choice>
        </mc:AlternateContent>
        <mc:AlternateContent xmlns:mc="http://schemas.openxmlformats.org/markup-compatibility/2006">
          <mc:Choice Requires="x14">
            <control shapeId="3092" r:id="rId9" name="Check Box 20">
              <controlPr locked="0" defaultSize="0" autoFill="0" autoLine="0" autoPict="0">
                <anchor moveWithCells="1">
                  <from>
                    <xdr:col>4</xdr:col>
                    <xdr:colOff>1085850</xdr:colOff>
                    <xdr:row>9</xdr:row>
                    <xdr:rowOff>19050</xdr:rowOff>
                  </from>
                  <to>
                    <xdr:col>5</xdr:col>
                    <xdr:colOff>1123950</xdr:colOff>
                    <xdr:row>10</xdr:row>
                    <xdr:rowOff>57150</xdr:rowOff>
                  </to>
                </anchor>
              </controlPr>
            </control>
          </mc:Choice>
        </mc:AlternateContent>
        <mc:AlternateContent xmlns:mc="http://schemas.openxmlformats.org/markup-compatibility/2006">
          <mc:Choice Requires="x14">
            <control shapeId="3093" r:id="rId10" name="Check Box 21">
              <controlPr locked="0" defaultSize="0" autoFill="0" autoLine="0" autoPict="0">
                <anchor moveWithCells="1">
                  <from>
                    <xdr:col>2</xdr:col>
                    <xdr:colOff>133350</xdr:colOff>
                    <xdr:row>9</xdr:row>
                    <xdr:rowOff>12700</xdr:rowOff>
                  </from>
                  <to>
                    <xdr:col>2</xdr:col>
                    <xdr:colOff>558800</xdr:colOff>
                    <xdr:row>10</xdr:row>
                    <xdr:rowOff>50800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B6AB9-18A3-4238-BABD-6678285699CE}">
  <dimension ref="A1:K48"/>
  <sheetViews>
    <sheetView workbookViewId="0">
      <selection activeCell="L13" sqref="L13"/>
    </sheetView>
  </sheetViews>
  <sheetFormatPr defaultColWidth="8.7265625" defaultRowHeight="14.5"/>
  <cols>
    <col min="1" max="6" width="16.81640625" style="207" customWidth="1"/>
    <col min="7" max="11" width="15.54296875" style="207" hidden="1" customWidth="1"/>
    <col min="12" max="17" width="8.7265625" style="207" customWidth="1"/>
    <col min="18" max="16384" width="8.7265625" style="207"/>
  </cols>
  <sheetData>
    <row r="1" spans="1:9">
      <c r="F1" s="208" t="s">
        <v>101</v>
      </c>
    </row>
    <row r="2" spans="1:9" ht="15" thickBot="1">
      <c r="F2" s="208" t="b">
        <f>IF('B. PROJECT COST SUMMARY 1'!G8=TRUE,A47,IF('B. PROJECT COST SUMMARY 1'!G7=TRUE,B47))</f>
        <v>0</v>
      </c>
    </row>
    <row r="3" spans="1:9" ht="18.5">
      <c r="A3" s="384" t="s">
        <v>0</v>
      </c>
      <c r="B3" s="385"/>
      <c r="C3" s="385"/>
      <c r="D3" s="385"/>
      <c r="E3" s="385"/>
      <c r="F3" s="386"/>
    </row>
    <row r="4" spans="1:9" s="210" customFormat="1">
      <c r="A4" s="209" t="s">
        <v>102</v>
      </c>
      <c r="B4" s="387" t="str">
        <f>T('A. SOURCES AND USES'!D6:H6)</f>
        <v/>
      </c>
      <c r="C4" s="387"/>
      <c r="D4" s="387"/>
      <c r="E4" s="387"/>
      <c r="F4" s="388"/>
    </row>
    <row r="5" spans="1:9" s="210" customFormat="1" ht="15" thickBot="1">
      <c r="A5" s="389" t="s">
        <v>104</v>
      </c>
      <c r="B5" s="390"/>
      <c r="C5" s="391" t="str">
        <f>T('B. PROJECT COST SUMMARY 1'!C5:E5)</f>
        <v/>
      </c>
      <c r="D5" s="391"/>
      <c r="E5" s="391"/>
      <c r="F5" s="392"/>
    </row>
    <row r="6" spans="1:9" s="210" customFormat="1" ht="15" thickBot="1">
      <c r="A6" s="211"/>
      <c r="B6" s="212"/>
      <c r="C6" s="212"/>
      <c r="D6" s="212"/>
      <c r="E6" s="212"/>
      <c r="F6" s="213"/>
    </row>
    <row r="7" spans="1:9" s="210" customFormat="1" ht="15" thickBot="1">
      <c r="A7" s="393" t="s">
        <v>168</v>
      </c>
      <c r="B7" s="394"/>
      <c r="C7" s="394"/>
      <c r="D7" s="394"/>
      <c r="E7" s="394"/>
      <c r="F7" s="395"/>
      <c r="H7" s="214" t="str">
        <f>IF(NOT(G13=C8),I9,IF(G13=C8,""))</f>
        <v/>
      </c>
    </row>
    <row r="8" spans="1:9" s="215" customFormat="1">
      <c r="A8" s="379" t="s">
        <v>156</v>
      </c>
      <c r="B8" s="380"/>
      <c r="C8" s="381">
        <f>('A. SOURCES AND USES'!J74)</f>
        <v>0</v>
      </c>
      <c r="D8" s="381"/>
      <c r="E8" s="382" t="str">
        <f>IF(H9=TRUE,H7,IF(H9=FALSE,""))</f>
        <v/>
      </c>
      <c r="F8" s="383"/>
    </row>
    <row r="9" spans="1:9" s="210" customFormat="1">
      <c r="A9" s="216" t="s">
        <v>157</v>
      </c>
      <c r="B9" s="212"/>
      <c r="C9" s="212"/>
      <c r="D9" s="212"/>
      <c r="E9" s="212"/>
      <c r="F9" s="217"/>
      <c r="G9" s="153" t="b">
        <v>0</v>
      </c>
      <c r="H9" s="153" t="b">
        <v>0</v>
      </c>
      <c r="I9" s="210" t="s">
        <v>80</v>
      </c>
    </row>
    <row r="10" spans="1:9" s="210" customFormat="1">
      <c r="A10" s="216"/>
      <c r="B10" s="212"/>
      <c r="C10" s="212"/>
      <c r="D10" s="212"/>
      <c r="E10" s="212"/>
      <c r="F10" s="217"/>
    </row>
    <row r="11" spans="1:9" s="210" customFormat="1">
      <c r="A11" s="216" t="s">
        <v>158</v>
      </c>
      <c r="B11" s="212"/>
      <c r="C11" s="212"/>
      <c r="D11" s="212"/>
      <c r="E11" s="212"/>
      <c r="F11" s="217"/>
      <c r="H11" s="210" t="b">
        <f>IF(AND(G9=TRUE,H9=TRUE),"ERROR")</f>
        <v>0</v>
      </c>
    </row>
    <row r="12" spans="1:9" s="210" customFormat="1">
      <c r="A12" s="218" t="s">
        <v>135</v>
      </c>
      <c r="B12" s="219" t="s">
        <v>136</v>
      </c>
      <c r="C12" s="219" t="s">
        <v>137</v>
      </c>
      <c r="D12" s="219" t="s">
        <v>138</v>
      </c>
      <c r="E12" s="219" t="s">
        <v>139</v>
      </c>
      <c r="F12" s="220" t="s">
        <v>140</v>
      </c>
    </row>
    <row r="13" spans="1:9" s="210" customFormat="1">
      <c r="A13" s="157"/>
      <c r="B13" s="158"/>
      <c r="C13" s="158"/>
      <c r="D13" s="158"/>
      <c r="E13" s="158"/>
      <c r="F13" s="159"/>
      <c r="G13" s="221">
        <f>SUM(A13:F13)</f>
        <v>0</v>
      </c>
    </row>
    <row r="14" spans="1:9" s="210" customFormat="1">
      <c r="A14" s="216"/>
      <c r="B14" s="212"/>
      <c r="C14" s="212"/>
      <c r="D14" s="212"/>
      <c r="E14" s="212"/>
      <c r="F14" s="217"/>
    </row>
    <row r="15" spans="1:9" s="210" customFormat="1">
      <c r="A15" s="216" t="s">
        <v>159</v>
      </c>
      <c r="B15" s="212"/>
      <c r="C15" s="212"/>
      <c r="D15" s="212"/>
      <c r="E15" s="212"/>
      <c r="F15" s="217"/>
    </row>
    <row r="16" spans="1:9" s="210" customFormat="1">
      <c r="A16" s="397"/>
      <c r="B16" s="398"/>
      <c r="C16" s="398"/>
      <c r="D16" s="398"/>
      <c r="E16" s="398"/>
      <c r="F16" s="399"/>
      <c r="G16" s="210" t="s">
        <v>160</v>
      </c>
      <c r="H16" s="221" t="e">
        <f>SUM('B. PROJECT COST SUMMARY 1'!E38:F38)*'B. PROJECT COST SUMMARY 1'!I26</f>
        <v>#DIV/0!</v>
      </c>
    </row>
    <row r="17" spans="1:8" s="210" customFormat="1">
      <c r="A17" s="397"/>
      <c r="B17" s="398"/>
      <c r="C17" s="398"/>
      <c r="D17" s="398"/>
      <c r="E17" s="398"/>
      <c r="F17" s="399"/>
      <c r="G17" s="210" t="s">
        <v>129</v>
      </c>
      <c r="H17" s="221" t="e" cm="1">
        <f t="array" ref="H17">SUM('B. PROJECT COST SUMMARY 1'!E38:F38*'B. PROJECT COST SUMMARY 1'!I29)</f>
        <v>#DIV/0!</v>
      </c>
    </row>
    <row r="18" spans="1:8" s="210" customFormat="1">
      <c r="A18" s="397"/>
      <c r="B18" s="398"/>
      <c r="C18" s="398"/>
      <c r="D18" s="398"/>
      <c r="E18" s="398"/>
      <c r="F18" s="399"/>
      <c r="G18" s="210" t="s">
        <v>131</v>
      </c>
      <c r="H18" s="221" t="e" cm="1">
        <f t="array" ref="H18">SUM('B. PROJECT COST SUMMARY 1'!E38:F38*'B. PROJECT COST SUMMARY 1'!I30)</f>
        <v>#DIV/0!</v>
      </c>
    </row>
    <row r="19" spans="1:8" s="210" customFormat="1">
      <c r="A19" s="397"/>
      <c r="B19" s="398"/>
      <c r="C19" s="398"/>
      <c r="D19" s="398"/>
      <c r="E19" s="398"/>
      <c r="F19" s="399"/>
      <c r="G19" s="210" t="s">
        <v>132</v>
      </c>
      <c r="H19" s="221" t="e" cm="1">
        <f t="array" ref="H19">SUM('B. PROJECT COST SUMMARY 1'!E38:F38*'B. PROJECT COST SUMMARY 1'!I31)</f>
        <v>#DIV/0!</v>
      </c>
    </row>
    <row r="20" spans="1:8" s="210" customFormat="1">
      <c r="A20" s="397"/>
      <c r="B20" s="398"/>
      <c r="C20" s="398"/>
      <c r="D20" s="398"/>
      <c r="E20" s="398"/>
      <c r="F20" s="399"/>
      <c r="G20" s="210" t="s">
        <v>134</v>
      </c>
      <c r="H20" s="221" t="e" cm="1">
        <f t="array" ref="H20">SUM('B. PROJECT COST SUMMARY 1'!E38:F38*'B. PROJECT COST SUMMARY 1'!I32)</f>
        <v>#DIV/0!</v>
      </c>
    </row>
    <row r="21" spans="1:8" s="210" customFormat="1">
      <c r="A21" s="397"/>
      <c r="B21" s="398"/>
      <c r="C21" s="398"/>
      <c r="D21" s="398"/>
      <c r="E21" s="398"/>
      <c r="F21" s="399"/>
      <c r="G21" s="210" t="s">
        <v>141</v>
      </c>
      <c r="H21" s="221" t="e" cm="1">
        <f t="array" ref="H21">SUM('B. PROJECT COST SUMMARY 1'!E38:F38*'B. PROJECT COST SUMMARY 1'!I33)</f>
        <v>#DIV/0!</v>
      </c>
    </row>
    <row r="22" spans="1:8" s="210" customFormat="1">
      <c r="A22" s="397"/>
      <c r="B22" s="398"/>
      <c r="C22" s="398"/>
      <c r="D22" s="398"/>
      <c r="E22" s="398"/>
      <c r="F22" s="399"/>
    </row>
    <row r="23" spans="1:8" s="210" customFormat="1">
      <c r="A23" s="397"/>
      <c r="B23" s="398"/>
      <c r="C23" s="398"/>
      <c r="D23" s="398"/>
      <c r="E23" s="398"/>
      <c r="F23" s="399"/>
    </row>
    <row r="24" spans="1:8" s="210" customFormat="1">
      <c r="A24" s="397"/>
      <c r="B24" s="398"/>
      <c r="C24" s="398"/>
      <c r="D24" s="398"/>
      <c r="E24" s="398"/>
      <c r="F24" s="399"/>
    </row>
    <row r="25" spans="1:8" s="210" customFormat="1">
      <c r="A25" s="397"/>
      <c r="B25" s="398"/>
      <c r="C25" s="398"/>
      <c r="D25" s="398"/>
      <c r="E25" s="398"/>
      <c r="F25" s="399"/>
      <c r="H25" t="s">
        <v>209</v>
      </c>
    </row>
    <row r="26" spans="1:8" s="210" customFormat="1">
      <c r="A26" s="397"/>
      <c r="B26" s="398"/>
      <c r="C26" s="398"/>
      <c r="D26" s="398"/>
      <c r="E26" s="398"/>
      <c r="F26" s="399"/>
    </row>
    <row r="27" spans="1:8" s="210" customFormat="1">
      <c r="A27" s="397"/>
      <c r="B27" s="398"/>
      <c r="C27" s="398"/>
      <c r="D27" s="398"/>
      <c r="E27" s="398"/>
      <c r="F27" s="399"/>
    </row>
    <row r="28" spans="1:8" s="210" customFormat="1" ht="15" thickBot="1">
      <c r="A28" s="400"/>
      <c r="B28" s="401"/>
      <c r="C28" s="401"/>
      <c r="D28" s="401"/>
      <c r="E28" s="401"/>
      <c r="F28" s="402"/>
    </row>
    <row r="29" spans="1:8" s="210" customFormat="1" ht="15" thickBot="1">
      <c r="A29" s="212"/>
      <c r="B29" s="212"/>
      <c r="C29" s="212"/>
      <c r="D29" s="212"/>
      <c r="E29" s="212"/>
      <c r="F29" s="212"/>
    </row>
    <row r="30" spans="1:8" s="210" customFormat="1">
      <c r="A30" s="403" t="s">
        <v>169</v>
      </c>
      <c r="B30" s="404"/>
      <c r="C30" s="404"/>
      <c r="D30" s="404"/>
      <c r="E30" s="404"/>
      <c r="F30" s="405"/>
    </row>
    <row r="31" spans="1:8" s="225" customFormat="1">
      <c r="A31" s="222"/>
      <c r="B31" s="223"/>
      <c r="C31" s="223"/>
      <c r="D31" s="223"/>
      <c r="E31" s="223"/>
      <c r="F31" s="224"/>
    </row>
    <row r="32" spans="1:8" ht="43.5">
      <c r="A32" s="226"/>
      <c r="B32" s="227" t="s">
        <v>161</v>
      </c>
      <c r="C32" s="227" t="s">
        <v>194</v>
      </c>
      <c r="D32" s="227" t="s">
        <v>70</v>
      </c>
      <c r="E32" s="227" t="s">
        <v>162</v>
      </c>
      <c r="F32" s="228" t="s">
        <v>163</v>
      </c>
    </row>
    <row r="33" spans="1:7" ht="14.5" customHeight="1">
      <c r="A33" s="226" t="s">
        <v>135</v>
      </c>
      <c r="B33" s="229">
        <f>SUM('B. PROJECT COST SUMMARY 1'!A34)</f>
        <v>0</v>
      </c>
      <c r="C33" s="230" t="e" cm="1">
        <f t="array" ref="C33">SUM(B33*'B. PROJECT COST SUMMARY 1'!H37:I37)</f>
        <v>#DIV/0!</v>
      </c>
      <c r="D33" s="229" t="b">
        <f>IF($H$11="ERROR",$H$25,IF($G$9=TRUE,H16,IF($H$9=TRUE,A$13)))</f>
        <v>0</v>
      </c>
      <c r="E33" s="230" t="e">
        <f t="shared" ref="E33:E38" si="0">SUM(B33:D33)</f>
        <v>#DIV/0!</v>
      </c>
      <c r="F33" s="231" t="e" cm="1">
        <f t="array" ref="F33:G33">IF('B. PROJECT COST SUMMARY 1'!$G$10=FALSE,'B. PROJECT COST SUMMARY 1'!$J$42:$K$42*'B. PROJECT COST SUMMARY 1'!I26,IF('B. PROJECT COST SUMMARY 1'!$G$10=TRUE,'B. PROJECT COST SUMMARY 1'!$L$42:$M$42*'B. PROJECT COST SUMMARY 1'!I26,IF('B. PROJECT COST SUMMARY 1'!$G$8=TRUE,'B. PROJECT COST SUMMARY 1'!$N$42:$O$42*'B. PROJECT COST SUMMARY 1'!I26)))</f>
        <v>#DIV/0!</v>
      </c>
      <c r="G33" s="207" t="e">
        <v>#DIV/0!</v>
      </c>
    </row>
    <row r="34" spans="1:7" ht="14.5" customHeight="1">
      <c r="A34" s="226" t="s">
        <v>136</v>
      </c>
      <c r="B34" s="229">
        <f>SUM('B. PROJECT COST SUMMARY 1'!B34)</f>
        <v>0</v>
      </c>
      <c r="C34" s="230" t="e" cm="1">
        <f t="array" ref="C34">SUM(B34*'B. PROJECT COST SUMMARY 1'!H37:I37)</f>
        <v>#DIV/0!</v>
      </c>
      <c r="D34" s="229" t="b">
        <f>IF($H$11="ERROR",$H$25,IF($G$9=TRUE,H17,IF($H$9=TRUE,B$13)))</f>
        <v>0</v>
      </c>
      <c r="E34" s="230" t="e">
        <f t="shared" si="0"/>
        <v>#DIV/0!</v>
      </c>
      <c r="F34" s="231" t="e" cm="1">
        <f t="array" ref="F34:G34">IF('B. PROJECT COST SUMMARY 1'!$G$10=FALSE,'B. PROJECT COST SUMMARY 1'!$J$42:$K$42*'B. PROJECT COST SUMMARY 1'!I29,IF('B. PROJECT COST SUMMARY 1'!$G$10=TRUE,'B. PROJECT COST SUMMARY 1'!$L$42:$M$42*'B. PROJECT COST SUMMARY 1'!I29,IF('B. PROJECT COST SUMMARY 1'!$G$8=TRUE,'B. PROJECT COST SUMMARY 1'!$N$42:$O$42*'B. PROJECT COST SUMMARY 1'!I29)))</f>
        <v>#DIV/0!</v>
      </c>
      <c r="G34" s="207" t="e">
        <v>#DIV/0!</v>
      </c>
    </row>
    <row r="35" spans="1:7" ht="14.5" customHeight="1">
      <c r="A35" s="226" t="s">
        <v>137</v>
      </c>
      <c r="B35" s="229">
        <f>SUM('B. PROJECT COST SUMMARY 1'!C34)</f>
        <v>0</v>
      </c>
      <c r="C35" s="230" t="e" cm="1">
        <f t="array" ref="C35">SUM(B35*'B. PROJECT COST SUMMARY 1'!H37:I37)</f>
        <v>#DIV/0!</v>
      </c>
      <c r="D35" s="229" t="b">
        <f>IF($H$11="ERROR",$H$25,IF($G$9=TRUE,H18,IF($H$9=TRUE,C$13)))</f>
        <v>0</v>
      </c>
      <c r="E35" s="230" t="e">
        <f t="shared" si="0"/>
        <v>#DIV/0!</v>
      </c>
      <c r="F35" s="231" t="e" cm="1">
        <f t="array" ref="F35:G35">IF('B. PROJECT COST SUMMARY 1'!$G$10=FALSE,'B. PROJECT COST SUMMARY 1'!$J$42:$K$42*'B. PROJECT COST SUMMARY 1'!I30,IF('B. PROJECT COST SUMMARY 1'!$G$10=TRUE,'B. PROJECT COST SUMMARY 1'!$L$42:$M$42*'B. PROJECT COST SUMMARY 1'!I30,IF('B. PROJECT COST SUMMARY 1'!$G$8=TRUE,'B. PROJECT COST SUMMARY 1'!$N$42:$O$42*'B. PROJECT COST SUMMARY 1'!I30)))</f>
        <v>#DIV/0!</v>
      </c>
      <c r="G35" s="207" t="e">
        <v>#DIV/0!</v>
      </c>
    </row>
    <row r="36" spans="1:7" ht="14.5" customHeight="1">
      <c r="A36" s="226" t="s">
        <v>138</v>
      </c>
      <c r="B36" s="229">
        <f>SUM('B. PROJECT COST SUMMARY 1'!D34)</f>
        <v>0</v>
      </c>
      <c r="C36" s="230" t="e" cm="1">
        <f t="array" ref="C36">SUM(B36*'B. PROJECT COST SUMMARY 1'!H37:I37)</f>
        <v>#DIV/0!</v>
      </c>
      <c r="D36" s="229" t="b">
        <f>IF($H$11="ERROR",$H$25,IF($G$9=TRUE,H19,IF($H$9=TRUE,D$13)))</f>
        <v>0</v>
      </c>
      <c r="E36" s="230" t="e">
        <f t="shared" si="0"/>
        <v>#DIV/0!</v>
      </c>
      <c r="F36" s="231" t="e" cm="1">
        <f t="array" ref="F36:G36">IF('B. PROJECT COST SUMMARY 1'!$G$10=FALSE,'B. PROJECT COST SUMMARY 1'!$J$42:$K$42*'B. PROJECT COST SUMMARY 1'!I31,IF('B. PROJECT COST SUMMARY 1'!$G$10=TRUE,'B. PROJECT COST SUMMARY 1'!$L$42:$M$42*'B. PROJECT COST SUMMARY 1'!I31,IF('B. PROJECT COST SUMMARY 1'!$G$8=TRUE,'B. PROJECT COST SUMMARY 1'!$N$42:$O$42*'B. PROJECT COST SUMMARY 1'!I31)))</f>
        <v>#DIV/0!</v>
      </c>
      <c r="G36" s="207" t="e">
        <v>#DIV/0!</v>
      </c>
    </row>
    <row r="37" spans="1:7" ht="14.5" customHeight="1">
      <c r="A37" s="226" t="s">
        <v>139</v>
      </c>
      <c r="B37" s="229">
        <f>SUM('B. PROJECT COST SUMMARY 1'!E34)</f>
        <v>0</v>
      </c>
      <c r="C37" s="230" t="e" cm="1">
        <f t="array" ref="C37">SUM(B37*'B. PROJECT COST SUMMARY 1'!H37:I37)</f>
        <v>#DIV/0!</v>
      </c>
      <c r="D37" s="229" t="b">
        <f>IF($H$11="ERROR",$H$25,IF($G$9=TRUE,H20,IF($H$9=TRUE,E$13)))</f>
        <v>0</v>
      </c>
      <c r="E37" s="230" t="e">
        <f t="shared" si="0"/>
        <v>#DIV/0!</v>
      </c>
      <c r="F37" s="231" t="e" cm="1">
        <f t="array" ref="F37:G37">IF('B. PROJECT COST SUMMARY 1'!$G$10=FALSE,'B. PROJECT COST SUMMARY 1'!$J$42:$K$42*'B. PROJECT COST SUMMARY 1'!I32,IF('B. PROJECT COST SUMMARY 1'!$G$10=TRUE,'B. PROJECT COST SUMMARY 1'!$L$42:$M$42*'B. PROJECT COST SUMMARY 1'!I32,IF('B. PROJECT COST SUMMARY 1'!$G$8=TRUE,'B. PROJECT COST SUMMARY 1'!$N$42:$O$42*'B. PROJECT COST SUMMARY 1'!I32)))</f>
        <v>#DIV/0!</v>
      </c>
      <c r="G37" s="207" t="e">
        <v>#DIV/0!</v>
      </c>
    </row>
    <row r="38" spans="1:7">
      <c r="A38" s="226" t="s">
        <v>140</v>
      </c>
      <c r="B38" s="230">
        <f>SUM('B. PROJECT COST SUMMARY 1'!F34)</f>
        <v>0</v>
      </c>
      <c r="C38" s="230" t="e" cm="1">
        <f t="array" ref="C38">SUM(B38*'B. PROJECT COST SUMMARY 1'!H37:I37)</f>
        <v>#DIV/0!</v>
      </c>
      <c r="D38" s="229" t="b">
        <f>IF($H$11="ERROR",$H$25,IF($G$9=TRUE,H21,IF($H$9=TRUE,F$13)))</f>
        <v>0</v>
      </c>
      <c r="E38" s="230" t="e">
        <f t="shared" si="0"/>
        <v>#DIV/0!</v>
      </c>
      <c r="F38" s="231" t="e" cm="1">
        <f t="array" ref="F38:G38">IF('B. PROJECT COST SUMMARY 1'!$G$10=FALSE,'B. PROJECT COST SUMMARY 1'!$J$42:$K$42*'B. PROJECT COST SUMMARY 1'!I33,IF('B. PROJECT COST SUMMARY 1'!$G$10=TRUE,'B. PROJECT COST SUMMARY 1'!$L$42:$M$42*'B. PROJECT COST SUMMARY 1'!I33,IF('B. PROJECT COST SUMMARY 1'!$G$8=TRUE,'B. PROJECT COST SUMMARY 1'!$N$42:$O$42*'B. PROJECT COST SUMMARY 1'!I33)))</f>
        <v>#DIV/0!</v>
      </c>
      <c r="G38" s="207" t="e">
        <v>#DIV/0!</v>
      </c>
    </row>
    <row r="39" spans="1:7">
      <c r="A39" s="226"/>
      <c r="F39" s="232"/>
    </row>
    <row r="40" spans="1:7" ht="15" thickBot="1">
      <c r="A40" s="233"/>
      <c r="B40" s="234"/>
      <c r="C40" s="406" t="s">
        <v>164</v>
      </c>
      <c r="D40" s="407"/>
      <c r="E40" s="408" t="e">
        <f>SUM(F33:F38)</f>
        <v>#DIV/0!</v>
      </c>
      <c r="F40" s="409"/>
    </row>
    <row r="41" spans="1:7">
      <c r="A41" s="410" t="s">
        <v>165</v>
      </c>
      <c r="B41" s="410"/>
      <c r="C41" s="410"/>
      <c r="D41" s="410"/>
      <c r="E41" s="410"/>
      <c r="F41" s="410"/>
    </row>
    <row r="42" spans="1:7">
      <c r="A42" s="235"/>
      <c r="B42" s="235"/>
      <c r="C42" s="235"/>
      <c r="D42" s="235"/>
      <c r="E42" s="235"/>
      <c r="F42" s="235"/>
    </row>
    <row r="43" spans="1:7">
      <c r="F43" s="411" t="s">
        <v>206</v>
      </c>
    </row>
    <row r="44" spans="1:7">
      <c r="F44" s="411"/>
    </row>
    <row r="45" spans="1:7">
      <c r="A45" s="236"/>
      <c r="B45" s="236"/>
      <c r="C45" s="236"/>
      <c r="D45" s="236"/>
      <c r="E45" s="236"/>
      <c r="F45" s="236"/>
    </row>
    <row r="46" spans="1:7" hidden="1">
      <c r="A46" s="396"/>
      <c r="B46" s="396"/>
      <c r="C46" s="396"/>
      <c r="D46" s="396"/>
      <c r="E46" s="396"/>
      <c r="F46" s="396"/>
    </row>
    <row r="47" spans="1:7" hidden="1">
      <c r="A47" s="207" t="s">
        <v>166</v>
      </c>
      <c r="B47" s="237" t="s">
        <v>167</v>
      </c>
      <c r="C47" s="236"/>
      <c r="D47" s="236"/>
      <c r="E47" s="236"/>
      <c r="F47" s="236"/>
    </row>
    <row r="48" spans="1:7">
      <c r="A48" s="236"/>
      <c r="B48" s="236"/>
      <c r="C48" s="236"/>
      <c r="D48" s="236"/>
      <c r="E48" s="236"/>
      <c r="F48" s="236"/>
    </row>
  </sheetData>
  <mergeCells count="15">
    <mergeCell ref="A46:F46"/>
    <mergeCell ref="A16:F28"/>
    <mergeCell ref="A30:F30"/>
    <mergeCell ref="C40:D40"/>
    <mergeCell ref="E40:F40"/>
    <mergeCell ref="A41:F41"/>
    <mergeCell ref="F43:F44"/>
    <mergeCell ref="A8:B8"/>
    <mergeCell ref="C8:D8"/>
    <mergeCell ref="E8:F8"/>
    <mergeCell ref="A3:F3"/>
    <mergeCell ref="B4:F4"/>
    <mergeCell ref="A5:B5"/>
    <mergeCell ref="C5:F5"/>
    <mergeCell ref="A7:F7"/>
  </mergeCells>
  <printOptions horizontalCentered="1" verticalCentered="1"/>
  <pageMargins left="0.2" right="0.2" top="0.25" bottom="0.2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4099" r:id="rId4" name="Check Box 3">
              <controlPr defaultSize="0" autoFill="0" autoLine="0" autoPict="0">
                <anchor moveWithCells="1">
                  <from>
                    <xdr:col>2</xdr:col>
                    <xdr:colOff>19050</xdr:colOff>
                    <xdr:row>8</xdr:row>
                    <xdr:rowOff>0</xdr:rowOff>
                  </from>
                  <to>
                    <xdr:col>3</xdr:col>
                    <xdr:colOff>368300</xdr:colOff>
                    <xdr:row>9</xdr:row>
                    <xdr:rowOff>44450</xdr:rowOff>
                  </to>
                </anchor>
              </controlPr>
            </control>
          </mc:Choice>
        </mc:AlternateContent>
        <mc:AlternateContent xmlns:mc="http://schemas.openxmlformats.org/markup-compatibility/2006">
          <mc:Choice Requires="x14">
            <control shapeId="4100" r:id="rId5" name="Check Box 4">
              <controlPr defaultSize="0" autoFill="0" autoLine="0" autoPict="0">
                <anchor moveWithCells="1">
                  <from>
                    <xdr:col>3</xdr:col>
                    <xdr:colOff>107950</xdr:colOff>
                    <xdr:row>8</xdr:row>
                    <xdr:rowOff>0</xdr:rowOff>
                  </from>
                  <to>
                    <xdr:col>5</xdr:col>
                    <xdr:colOff>336550</xdr:colOff>
                    <xdr:row>9</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2A3340C945874AB67BED04CBD95D5D" ma:contentTypeVersion="17" ma:contentTypeDescription="Create a new document." ma:contentTypeScope="" ma:versionID="45345ca6acdeed1b6b60fb3f4c60b075">
  <xsd:schema xmlns:xsd="http://www.w3.org/2001/XMLSchema" xmlns:xs="http://www.w3.org/2001/XMLSchema" xmlns:p="http://schemas.microsoft.com/office/2006/metadata/properties" xmlns:ns2="ccc2c51a-4af7-457c-a8da-510215f49173" xmlns:ns3="0c403a09-354b-4949-ba62-cbab7061104c" targetNamespace="http://schemas.microsoft.com/office/2006/metadata/properties" ma:root="true" ma:fieldsID="0ac4e5fc01e4e98e7da1b188a8296f7c" ns2:_="" ns3:_="">
    <xsd:import namespace="ccc2c51a-4af7-457c-a8da-510215f49173"/>
    <xsd:import namespace="0c403a09-354b-4949-ba62-cbab706110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c2c51a-4af7-457c-a8da-510215f491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43866a5-a1f1-4687-bbc9-01e29c03519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03a09-354b-4949-ba62-cbab7061104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ee325687-5346-4f9d-bf2c-2e217eacdc23}" ma:internalName="TaxCatchAll" ma:showField="CatchAllData" ma:web="0c403a09-354b-4949-ba62-cbab706110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c403a09-354b-4949-ba62-cbab7061104c" xsi:nil="true"/>
    <lcf76f155ced4ddcb4097134ff3c332f xmlns="ccc2c51a-4af7-457c-a8da-510215f49173">
      <Terms xmlns="http://schemas.microsoft.com/office/infopath/2007/PartnerControls"/>
    </lcf76f155ced4ddcb4097134ff3c332f>
    <SharedWithUsers xmlns="0c403a09-354b-4949-ba62-cbab7061104c">
      <UserInfo>
        <DisplayName>Aidita Milsted</DisplayName>
        <AccountId>16</AccountId>
        <AccountType/>
      </UserInfo>
    </SharedWithUsers>
  </documentManagement>
</p:properties>
</file>

<file path=customXml/itemProps1.xml><?xml version="1.0" encoding="utf-8"?>
<ds:datastoreItem xmlns:ds="http://schemas.openxmlformats.org/officeDocument/2006/customXml" ds:itemID="{CEEF60EC-9B97-4AF9-9151-C5074CC107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c2c51a-4af7-457c-a8da-510215f49173"/>
    <ds:schemaRef ds:uri="0c403a09-354b-4949-ba62-cbab706110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5CE2E2-EC6E-49E5-80D3-3809A28C556C}">
  <ds:schemaRefs>
    <ds:schemaRef ds:uri="http://schemas.microsoft.com/sharepoint/v3/contenttype/forms"/>
  </ds:schemaRefs>
</ds:datastoreItem>
</file>

<file path=customXml/itemProps3.xml><?xml version="1.0" encoding="utf-8"?>
<ds:datastoreItem xmlns:ds="http://schemas.openxmlformats.org/officeDocument/2006/customXml" ds:itemID="{0D672A95-7326-411E-84FB-38F27F97EEA8}">
  <ds:schemaRefs>
    <ds:schemaRef ds:uri="http://schemas.microsoft.com/office/2006/metadata/properties"/>
    <ds:schemaRef ds:uri="http://schemas.microsoft.com/office/infopath/2007/PartnerControls"/>
    <ds:schemaRef ds:uri="0c403a09-354b-4949-ba62-cbab7061104c"/>
    <ds:schemaRef ds:uri="ccc2c51a-4af7-457c-a8da-510215f4917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FORM GUIDANCE</vt:lpstr>
      <vt:lpstr>A. SOURCES AND USES</vt:lpstr>
      <vt:lpstr>B. PROJECT COST SUMMARY 1</vt:lpstr>
      <vt:lpstr>C. PROJECT COST SUMMARY 2</vt:lpstr>
      <vt:lpstr>'A. SOURCES AND USES'!_1CASH_FLOW</vt:lpstr>
      <vt:lpstr>'A. SOURCES AND USES'!_2DEBT_SVC</vt:lpstr>
      <vt:lpstr>'A. SOURCES AND USES'!_3SUMMARY_20</vt:lpstr>
      <vt:lpstr>'A. SOURCES AND USES'!DRAW</vt:lpstr>
      <vt:lpstr>'A. SOURCES AND USES'!Loan1_Fees</vt:lpstr>
      <vt:lpstr>'A. SOURCES AND USES'!Loan2_Fees</vt:lpstr>
      <vt:lpstr>'A. SOURCES AND USES'!Print_Area</vt:lpstr>
      <vt:lpstr>'B. PROJECT COST SUMMARY 1'!Print_Area</vt:lpstr>
      <vt:lpstr>'A. SOURCES AND USES'!Print_Titles</vt:lpstr>
      <vt:lpstr>'A. SOURCES AND USES'!SUMMARY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Default User;Michael.Wierzbicki@njeda.gov</dc:creator>
  <cp:keywords/>
  <dc:description/>
  <cp:lastModifiedBy>Aidita Milsted</cp:lastModifiedBy>
  <cp:revision/>
  <cp:lastPrinted>2024-08-22T19:54:53Z</cp:lastPrinted>
  <dcterms:created xsi:type="dcterms:W3CDTF">2010-08-23T17:50:53Z</dcterms:created>
  <dcterms:modified xsi:type="dcterms:W3CDTF">2024-09-04T17:08:38Z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0x010100ED2A3340C945874AB67BED04CBD95D5D</vt:lpwstr>
  </property>
  <property fmtid="{D5CDD505-2E9C-101B-9397-08002B2CF9AE}" pid="3" name="MediaServiceImageTags">
    <vt:lpwstr/>
  </property>
</Properties>
</file>